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E394B83B-0E8A-441C-9828-958CB4F344B3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2" r:id="rId2"/>
    <sheet name="会场备品采买" sheetId="5" r:id="rId3"/>
    <sheet name="现场点餐汇总" sheetId="6" r:id="rId4"/>
    <sheet name="彩排间咖啡" sheetId="7" r:id="rId5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G33" i="2"/>
  <c r="H28" i="2"/>
  <c r="G28" i="2"/>
  <c r="H15" i="2"/>
  <c r="G15" i="2"/>
  <c r="I33" i="2"/>
  <c r="H25" i="3"/>
  <c r="H26" i="3"/>
  <c r="G26" i="3"/>
  <c r="F26" i="3"/>
  <c r="H28" i="3"/>
  <c r="H29" i="3"/>
  <c r="H30" i="3"/>
  <c r="H31" i="3"/>
  <c r="H27" i="3"/>
  <c r="H32" i="3" s="1"/>
  <c r="H21" i="3"/>
  <c r="H22" i="3"/>
  <c r="H23" i="3"/>
  <c r="H24" i="3"/>
  <c r="H58" i="3"/>
  <c r="H59" i="3"/>
  <c r="H60" i="3"/>
  <c r="E11" i="7"/>
  <c r="E23" i="6"/>
  <c r="C14" i="5"/>
  <c r="H52" i="3"/>
  <c r="H16" i="2"/>
  <c r="F57" i="3"/>
  <c r="H57" i="3" s="1"/>
  <c r="H56" i="3"/>
  <c r="H55" i="3"/>
  <c r="H54" i="3"/>
  <c r="H29" i="2"/>
  <c r="G29" i="2"/>
  <c r="G16" i="2"/>
  <c r="H53" i="3"/>
  <c r="F32" i="3"/>
  <c r="F19" i="3"/>
  <c r="H15" i="3"/>
  <c r="F51" i="3"/>
  <c r="H51" i="3" s="1"/>
  <c r="F50" i="3"/>
  <c r="H50" i="3" s="1"/>
  <c r="H61" i="3" s="1"/>
  <c r="F61" i="3" l="1"/>
  <c r="G32" i="3"/>
  <c r="G14" i="3"/>
  <c r="F14" i="3"/>
  <c r="H13" i="3"/>
  <c r="D61" i="3"/>
  <c r="G61" i="3"/>
  <c r="C61" i="3"/>
  <c r="D49" i="3"/>
  <c r="F49" i="3"/>
  <c r="G49" i="3"/>
  <c r="C49" i="3"/>
  <c r="D45" i="3"/>
  <c r="F45" i="3"/>
  <c r="G45" i="3"/>
  <c r="C45" i="3"/>
  <c r="D42" i="3"/>
  <c r="F42" i="3"/>
  <c r="G42" i="3"/>
  <c r="C42" i="3"/>
  <c r="D37" i="3"/>
  <c r="F37" i="3"/>
  <c r="G37" i="3"/>
  <c r="C37" i="3"/>
  <c r="D32" i="3"/>
  <c r="C32" i="3"/>
  <c r="D26" i="3"/>
  <c r="C26" i="3"/>
  <c r="D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6" i="3"/>
  <c r="H17" i="3"/>
  <c r="H18" i="3"/>
  <c r="H20" i="3"/>
  <c r="H33" i="3"/>
  <c r="H37" i="3" s="1"/>
  <c r="H34" i="3"/>
  <c r="H35" i="3"/>
  <c r="H36" i="3"/>
  <c r="H38" i="3"/>
  <c r="H42" i="3" s="1"/>
  <c r="H39" i="3"/>
  <c r="H40" i="3"/>
  <c r="H41" i="3"/>
  <c r="H43" i="3"/>
  <c r="H45" i="3" s="1"/>
  <c r="H44" i="3"/>
  <c r="H46" i="3"/>
  <c r="H49" i="3" s="1"/>
  <c r="H47" i="3"/>
  <c r="H48" i="3"/>
  <c r="E12" i="3"/>
  <c r="E14" i="3" s="1"/>
  <c r="E15" i="3"/>
  <c r="E19" i="3" s="1"/>
  <c r="E20" i="3"/>
  <c r="E26" i="3" s="1"/>
  <c r="E27" i="3"/>
  <c r="E32" i="3" s="1"/>
  <c r="E33" i="3"/>
  <c r="E37" i="3" s="1"/>
  <c r="E38" i="3"/>
  <c r="E42" i="3" s="1"/>
  <c r="E43" i="3"/>
  <c r="E45" i="3" s="1"/>
  <c r="E46" i="3"/>
  <c r="E49" i="3" s="1"/>
  <c r="E50" i="3"/>
  <c r="E61" i="3" s="1"/>
  <c r="H19" i="3" l="1"/>
  <c r="H62" i="3" s="1"/>
  <c r="C67" i="3" s="1"/>
  <c r="H14" i="3"/>
  <c r="D62" i="3"/>
  <c r="C62" i="3"/>
  <c r="G62" i="3"/>
  <c r="G67" i="3" s="1"/>
  <c r="F62" i="3"/>
  <c r="E67" i="3" s="1"/>
  <c r="E62" i="3"/>
  <c r="A67" i="3" s="1"/>
  <c r="G36" i="2"/>
  <c r="B36" i="2"/>
  <c r="I67" i="3" l="1"/>
  <c r="K36" i="2"/>
</calcChain>
</file>

<file path=xl/sharedStrings.xml><?xml version="1.0" encoding="utf-8"?>
<sst xmlns="http://schemas.openxmlformats.org/spreadsheetml/2006/main" count="200" uniqueCount="167">
  <si>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</si>
  <si>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</si>
  <si>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</si>
  <si>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</si>
  <si>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</si>
  <si>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</si>
  <si>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</si>
  <si>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</si>
  <si>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</si>
  <si>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</si>
  <si>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</si>
  <si>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</si>
  <si>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</si>
  <si>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</si>
  <si>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</si>
  <si>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</si>
  <si>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</si>
  <si>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</si>
  <si>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</si>
  <si>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</si>
  <si>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</si>
  <si>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</si>
  <si>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</si>
  <si>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</si>
  <si>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</si>
  <si>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</si>
  <si>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</si>
  <si>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</si>
  <si>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</si>
  <si>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</si>
  <si>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</si>
  <si>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</si>
  <si>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</si>
  <si>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</si>
  <si>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</si>
  <si>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</si>
  <si>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</si>
  <si>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</si>
  <si>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</si>
  <si>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</si>
  <si>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</si>
  <si>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</si>
  <si>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</si>
  <si>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</si>
  <si>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</si>
  <si>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</si>
  <si>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</si>
  <si>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</si>
  <si>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</si>
  <si>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</si>
  <si>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</si>
  <si>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</si>
  <si>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</si>
  <si>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</si>
  <si>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</si>
  <si>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</si>
  <si>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</si>
  <si>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</si>
  <si>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</si>
  <si>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</si>
  <si>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</si>
  <si>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</si>
  <si>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</si>
  <si>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</si>
  <si>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</si>
  <si>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</si>
  <si>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</si>
  <si>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</si>
  <si>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</si>
  <si>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</si>
  <si>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</si>
  <si>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</si>
  <si>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</si>
  <si>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</si>
  <si>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当时当地（二等座/经济舱）</t>
    <phoneticPr fontId="1" type="noConversion"/>
  </si>
  <si>
    <t>王凤雨</t>
    <phoneticPr fontId="1" type="noConversion"/>
  </si>
  <si>
    <t>医药2组</t>
    <phoneticPr fontId="1" type="noConversion"/>
  </si>
  <si>
    <t>王凤雨晚餐</t>
    <phoneticPr fontId="16" type="noConversion"/>
  </si>
  <si>
    <t>深圳</t>
    <phoneticPr fontId="1" type="noConversion"/>
  </si>
  <si>
    <t>9月中</t>
    <phoneticPr fontId="1" type="noConversion"/>
  </si>
  <si>
    <t>HMJB-250914-ZJT460</t>
    <phoneticPr fontId="1" type="noConversion"/>
  </si>
  <si>
    <t>团号：HMJB-250914-ZJT460</t>
    <phoneticPr fontId="1" type="noConversion"/>
  </si>
  <si>
    <t>红酒一箱</t>
    <phoneticPr fontId="1" type="noConversion"/>
  </si>
  <si>
    <t>王凤雨 钱晶晶晚餐</t>
    <phoneticPr fontId="16" type="noConversion"/>
  </si>
  <si>
    <t>高速费</t>
    <phoneticPr fontId="1" type="noConversion"/>
  </si>
  <si>
    <t>9.14日晚餐</t>
    <phoneticPr fontId="1" type="noConversion"/>
  </si>
  <si>
    <t>9.13日晚餐</t>
    <phoneticPr fontId="1" type="noConversion"/>
  </si>
  <si>
    <t>9.15日晚餐</t>
  </si>
  <si>
    <t>9.16日晚餐</t>
  </si>
  <si>
    <t>9.17日晚餐</t>
  </si>
  <si>
    <t>药品</t>
    <phoneticPr fontId="1" type="noConversion"/>
  </si>
  <si>
    <t>顺丰闪送</t>
    <phoneticPr fontId="1" type="noConversion"/>
  </si>
  <si>
    <t>王凤雨住宿</t>
    <phoneticPr fontId="1" type="noConversion"/>
  </si>
  <si>
    <t>红茶</t>
    <phoneticPr fontId="1" type="noConversion"/>
  </si>
  <si>
    <t>豆乳面包</t>
    <phoneticPr fontId="1" type="noConversion"/>
  </si>
  <si>
    <t>王凤雨 钱晶晶 地接 麦当劳</t>
    <phoneticPr fontId="16" type="noConversion"/>
  </si>
  <si>
    <t>咖啡</t>
    <phoneticPr fontId="1" type="noConversion"/>
  </si>
  <si>
    <t>团队晚餐</t>
    <phoneticPr fontId="16" type="noConversion"/>
  </si>
  <si>
    <t>团队晚餐</t>
    <phoneticPr fontId="1" type="noConversion"/>
  </si>
  <si>
    <t>喜茶-钱晶晶、地接</t>
    <phoneticPr fontId="16" type="noConversion"/>
  </si>
  <si>
    <t>餐费-钱晶晶</t>
    <phoneticPr fontId="1" type="noConversion"/>
  </si>
  <si>
    <t>钱晶晶打车费</t>
    <phoneticPr fontId="1" type="noConversion"/>
  </si>
  <si>
    <t>王凤雨打车费</t>
    <phoneticPr fontId="1" type="noConversion"/>
  </si>
  <si>
    <t>地接住宿</t>
    <phoneticPr fontId="1" type="noConversion"/>
  </si>
  <si>
    <t>客户夜宵</t>
    <phoneticPr fontId="1" type="noConversion"/>
  </si>
  <si>
    <t>客户饮料</t>
    <phoneticPr fontId="1" type="noConversion"/>
  </si>
  <si>
    <t>京东饮料</t>
    <phoneticPr fontId="1" type="noConversion"/>
  </si>
  <si>
    <t>生日蛋糕</t>
    <phoneticPr fontId="1" type="noConversion"/>
  </si>
  <si>
    <t>全家零食</t>
    <phoneticPr fontId="1" type="noConversion"/>
  </si>
  <si>
    <t>711买水</t>
    <phoneticPr fontId="1" type="noConversion"/>
  </si>
  <si>
    <t>星巴克</t>
    <phoneticPr fontId="1" type="noConversion"/>
  </si>
  <si>
    <t>柠檬茶</t>
    <phoneticPr fontId="1" type="noConversion"/>
  </si>
  <si>
    <t>顺丰快递</t>
    <phoneticPr fontId="1" type="noConversion"/>
  </si>
  <si>
    <t>彩排咖啡</t>
    <phoneticPr fontId="1" type="noConversion"/>
  </si>
  <si>
    <t>京东零食采买</t>
    <phoneticPr fontId="1" type="noConversion"/>
  </si>
  <si>
    <t>现场点餐</t>
    <phoneticPr fontId="1" type="noConversion"/>
  </si>
  <si>
    <t>晚餐费</t>
    <phoneticPr fontId="1" type="noConversion"/>
  </si>
  <si>
    <t>名称</t>
  </si>
  <si>
    <t>实际支付费用</t>
  </si>
  <si>
    <t>支付凭证</t>
  </si>
  <si>
    <t>良品铺子7种坚果</t>
  </si>
  <si>
    <t>低脂高蛋白鸡肉肠</t>
  </si>
  <si>
    <t>黑松露火腿苏打饼干</t>
  </si>
  <si>
    <t>Perrier巴黎水</t>
  </si>
  <si>
    <t>NFC橙汁</t>
  </si>
  <si>
    <t>椰子水</t>
  </si>
  <si>
    <t>德宝湿纸巾独立包装</t>
  </si>
  <si>
    <t>洁柔干纸巾独立包装</t>
  </si>
  <si>
    <t>龙角散</t>
  </si>
  <si>
    <t>润喉糖</t>
  </si>
  <si>
    <t>屏幕清洁棉片</t>
  </si>
  <si>
    <t>独立包装一次性口罩</t>
  </si>
  <si>
    <t>日期</t>
  </si>
  <si>
    <t>餐食</t>
  </si>
  <si>
    <t>餐厅名称</t>
  </si>
  <si>
    <t>实际总价</t>
  </si>
  <si>
    <t>9.14日</t>
  </si>
  <si>
    <t>上午咖啡</t>
  </si>
  <si>
    <t>瑞幸</t>
  </si>
  <si>
    <t>午餐</t>
  </si>
  <si>
    <t>外婆家</t>
  </si>
  <si>
    <t>9.15日</t>
  </si>
  <si>
    <t>MANNER</t>
  </si>
  <si>
    <t>9.16日</t>
  </si>
  <si>
    <t>JPG</t>
  </si>
  <si>
    <t>奈雪</t>
  </si>
  <si>
    <t>嘉旺茶餐厅</t>
  </si>
  <si>
    <t>麦当劳</t>
  </si>
  <si>
    <t>晚餐</t>
  </si>
  <si>
    <t>吉野家</t>
  </si>
  <si>
    <t>霸王茶姬</t>
  </si>
  <si>
    <t>9.17日</t>
  </si>
  <si>
    <t>JDG</t>
  </si>
  <si>
    <t>Tims</t>
  </si>
  <si>
    <t>早餐</t>
  </si>
  <si>
    <t>赛百味</t>
  </si>
  <si>
    <t>米仓</t>
  </si>
  <si>
    <t>彩排间咖啡</t>
  </si>
  <si>
    <t>咖啡</t>
  </si>
  <si>
    <t>山池咖啡</t>
  </si>
  <si>
    <t>蓝瓶咖啡</t>
  </si>
  <si>
    <t>下午咖啡</t>
  </si>
  <si>
    <t>单独王心怡点餐</t>
  </si>
  <si>
    <t>繁楼</t>
  </si>
  <si>
    <t>阿拉比卡咖啡</t>
  </si>
  <si>
    <t>9.18日用餐</t>
    <phoneticPr fontId="1" type="noConversion"/>
  </si>
  <si>
    <t>肯德基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</si>
</sst>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  <numFmt numFmtId="181" formatCode="\¥#,##0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3.5"/>
      <color rgb="FF000000"/>
      <name val="宋体"/>
      <family val="2"/>
      <scheme val="minor"/>
    </font>
    <font>
      <sz val="9.75"/>
      <color rgb="FF000000"/>
      <name val="宋体"/>
      <family val="2"/>
      <scheme val="minor"/>
    </font>
    <font>
      <sz val="12"/>
      <color rgb="FF000000"/>
      <name val="宋体"/>
      <family val="2"/>
      <scheme val="minor"/>
    </font>
    <font>
      <b/>
      <sz val="12"/>
      <color rgb="FF000000"/>
      <name val="宋体"/>
      <family val="2"/>
      <scheme val="minor"/>
    </font>
    <font>
      <sz val="13.5"/>
      <color rgb="FF000000"/>
      <name val="宋体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D6"/>
      </patternFill>
    </fill>
    <fill>
      <patternFill patternType="solid">
        <fgColor rgb="FFFAD355"/>
      </patternFill>
    </fill>
    <fill>
      <patternFill patternType="solid">
        <fgColor rgb="FFFDDDEF"/>
      </patternFill>
    </fill>
    <fill>
      <patternFill patternType="solid">
        <fgColor rgb="FF7EDAFB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ont="0" applyFill="0" applyBorder="0" applyProtection="0"/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0" borderId="1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1" xfId="1" applyFont="1" applyBorder="1">
      <alignment vertical="center"/>
    </xf>
    <xf numFmtId="179" fontId="11" fillId="0" borderId="5" xfId="1" applyNumberFormat="1" applyFont="1" applyBorder="1" applyAlignment="1">
      <alignment horizontal="center" vertical="center"/>
    </xf>
    <xf numFmtId="179" fontId="11" fillId="0" borderId="7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8" fillId="10" borderId="16" xfId="4" applyFont="1" applyFill="1" applyBorder="1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0" fontId="17" fillId="0" borderId="0" xfId="4" applyAlignment="1">
      <alignment vertical="center"/>
    </xf>
    <xf numFmtId="0" fontId="20" fillId="0" borderId="16" xfId="4" applyFont="1" applyBorder="1" applyAlignment="1">
      <alignment horizontal="center" vertical="center"/>
    </xf>
    <xf numFmtId="0" fontId="19" fillId="0" borderId="16" xfId="4" applyFont="1" applyBorder="1" applyAlignment="1">
      <alignment horizontal="center" vertical="center"/>
    </xf>
    <xf numFmtId="0" fontId="19" fillId="0" borderId="0" xfId="4" applyFont="1" applyBorder="1" applyAlignment="1">
      <alignment vertical="center"/>
    </xf>
    <xf numFmtId="0" fontId="20" fillId="0" borderId="0" xfId="4" applyFont="1" applyBorder="1" applyAlignment="1">
      <alignment horizontal="center" vertical="center"/>
    </xf>
    <xf numFmtId="0" fontId="21" fillId="11" borderId="0" xfId="4" applyFont="1" applyFill="1" applyBorder="1" applyAlignment="1">
      <alignment horizontal="center" vertical="center"/>
    </xf>
    <xf numFmtId="0" fontId="18" fillId="10" borderId="16" xfId="4" applyFont="1" applyFill="1" applyBorder="1" applyAlignment="1">
      <alignment horizontal="center" vertical="center" wrapText="1"/>
    </xf>
    <xf numFmtId="0" fontId="18" fillId="12" borderId="16" xfId="4" applyFont="1" applyFill="1" applyBorder="1" applyAlignment="1">
      <alignment horizontal="center" vertical="center" wrapText="1"/>
    </xf>
    <xf numFmtId="0" fontId="22" fillId="0" borderId="0" xfId="4" applyFont="1" applyBorder="1" applyAlignment="1">
      <alignment horizontal="center" vertical="center"/>
    </xf>
    <xf numFmtId="0" fontId="20" fillId="0" borderId="16" xfId="4" applyFont="1" applyBorder="1" applyAlignment="1">
      <alignment horizontal="center" vertical="center" wrapText="1"/>
    </xf>
    <xf numFmtId="0" fontId="21" fillId="0" borderId="16" xfId="4" applyFont="1" applyBorder="1" applyAlignment="1">
      <alignment horizontal="center" vertical="center"/>
    </xf>
    <xf numFmtId="181" fontId="19" fillId="0" borderId="16" xfId="4" applyNumberFormat="1" applyFont="1" applyBorder="1" applyAlignment="1">
      <alignment horizontal="center" vertical="center"/>
    </xf>
    <xf numFmtId="0" fontId="21" fillId="13" borderId="16" xfId="4" applyFont="1" applyFill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58" fontId="20" fillId="0" borderId="16" xfId="4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0" borderId="5" xfId="1" applyNumberFormat="1" applyFont="1" applyBorder="1" applyAlignment="1">
      <alignment horizontal="center" vertical="center"/>
    </xf>
    <xf numFmtId="179" fontId="11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0" fillId="0" borderId="16" xfId="4" applyFont="1" applyBorder="1" applyAlignment="1">
      <alignment horizontal="center" vertical="center" wrapText="1"/>
    </xf>
    <xf numFmtId="0" fontId="20" fillId="0" borderId="16" xfId="4" applyFont="1" applyBorder="1" applyAlignment="1">
      <alignment horizontal="center" vertical="center"/>
    </xf>
    <xf numFmtId="0" fontId="18" fillId="11" borderId="16" xfId="4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常规 5" xfId="4" xr:uid="{0453B640-C85C-4EC4-A405-CFC1EA9593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26.jpeg"/><Relationship Id="rId18" Type="http://schemas.openxmlformats.org/officeDocument/2006/relationships/image" Target="../media/image31.jpeg"/><Relationship Id="rId3" Type="http://schemas.openxmlformats.org/officeDocument/2006/relationships/image" Target="../media/image16.jpeg"/><Relationship Id="rId21" Type="http://schemas.openxmlformats.org/officeDocument/2006/relationships/image" Target="../media/image34.jpeg"/><Relationship Id="rId7" Type="http://schemas.openxmlformats.org/officeDocument/2006/relationships/image" Target="../media/image20.jpeg"/><Relationship Id="rId12" Type="http://schemas.openxmlformats.org/officeDocument/2006/relationships/image" Target="../media/image25.jpeg"/><Relationship Id="rId17" Type="http://schemas.openxmlformats.org/officeDocument/2006/relationships/image" Target="../media/image30.jpeg"/><Relationship Id="rId2" Type="http://schemas.openxmlformats.org/officeDocument/2006/relationships/image" Target="../media/image15.jpeg"/><Relationship Id="rId16" Type="http://schemas.openxmlformats.org/officeDocument/2006/relationships/image" Target="../media/image29.jpeg"/><Relationship Id="rId20" Type="http://schemas.openxmlformats.org/officeDocument/2006/relationships/image" Target="../media/image33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1" Type="http://schemas.openxmlformats.org/officeDocument/2006/relationships/image" Target="../media/image24.jpeg"/><Relationship Id="rId5" Type="http://schemas.openxmlformats.org/officeDocument/2006/relationships/image" Target="../media/image18.jpeg"/><Relationship Id="rId15" Type="http://schemas.openxmlformats.org/officeDocument/2006/relationships/image" Target="../media/image28.jpeg"/><Relationship Id="rId10" Type="http://schemas.openxmlformats.org/officeDocument/2006/relationships/image" Target="../media/image23.jpeg"/><Relationship Id="rId19" Type="http://schemas.openxmlformats.org/officeDocument/2006/relationships/image" Target="../media/image32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Relationship Id="rId14" Type="http://schemas.openxmlformats.org/officeDocument/2006/relationships/image" Target="../media/image27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3" Type="http://schemas.openxmlformats.org/officeDocument/2006/relationships/image" Target="../media/image37.jpeg"/><Relationship Id="rId7" Type="http://schemas.openxmlformats.org/officeDocument/2006/relationships/image" Target="../media/image41.jpeg"/><Relationship Id="rId2" Type="http://schemas.openxmlformats.org/officeDocument/2006/relationships/image" Target="../media/image36.jpeg"/><Relationship Id="rId1" Type="http://schemas.openxmlformats.org/officeDocument/2006/relationships/image" Target="../media/image35.jpeg"/><Relationship Id="rId6" Type="http://schemas.openxmlformats.org/officeDocument/2006/relationships/image" Target="../media/image40.jpeg"/><Relationship Id="rId5" Type="http://schemas.openxmlformats.org/officeDocument/2006/relationships/image" Target="../media/image39.jpeg"/><Relationship Id="rId4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11</xdr:row>
      <xdr:rowOff>38100</xdr:rowOff>
    </xdr:from>
    <xdr:to>
      <xdr:col>4</xdr:col>
      <xdr:colOff>-38100</xdr:colOff>
      <xdr:row>12</xdr:row>
      <xdr:rowOff>-38100</xdr:rowOff>
    </xdr:to>
    <xdr:pic>
      <xdr:nvPicPr>
        <xdr:cNvPr id="2" name="Picture 2" descr="BRgHde">
          <a:extLst>
            <a:ext uri="{FF2B5EF4-FFF2-40B4-BE49-F238E27FC236}">
              <a16:creationId xmlns:a16="http://schemas.microsoft.com/office/drawing/2014/main" id="{89C56327-0377-4FA1-AB90-3B44F868D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9748838"/>
          <a:ext cx="1724025" cy="8382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</xdr:row>
      <xdr:rowOff>38100</xdr:rowOff>
    </xdr:from>
    <xdr:to>
      <xdr:col>4</xdr:col>
      <xdr:colOff>-38100</xdr:colOff>
      <xdr:row>5</xdr:row>
      <xdr:rowOff>-38100</xdr:rowOff>
    </xdr:to>
    <xdr:pic>
      <xdr:nvPicPr>
        <xdr:cNvPr id="3" name="Picture 3" descr="LTbXjl">
          <a:extLst>
            <a:ext uri="{FF2B5EF4-FFF2-40B4-BE49-F238E27FC236}">
              <a16:creationId xmlns:a16="http://schemas.microsoft.com/office/drawing/2014/main" id="{FBF2E82A-3410-4302-B482-F32C88DA9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3086100"/>
          <a:ext cx="1724025" cy="8763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5</xdr:row>
      <xdr:rowOff>38100</xdr:rowOff>
    </xdr:from>
    <xdr:to>
      <xdr:col>4</xdr:col>
      <xdr:colOff>-38100</xdr:colOff>
      <xdr:row>6</xdr:row>
      <xdr:rowOff>-38100</xdr:rowOff>
    </xdr:to>
    <xdr:pic>
      <xdr:nvPicPr>
        <xdr:cNvPr id="4" name="Picture 4" descr="SNAjrH">
          <a:extLst>
            <a:ext uri="{FF2B5EF4-FFF2-40B4-BE49-F238E27FC236}">
              <a16:creationId xmlns:a16="http://schemas.microsoft.com/office/drawing/2014/main" id="{74E6F33B-E51B-4BE9-8764-C5EAB1D86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1850" y="4038600"/>
          <a:ext cx="1724025" cy="909638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6</xdr:row>
      <xdr:rowOff>38100</xdr:rowOff>
    </xdr:from>
    <xdr:to>
      <xdr:col>4</xdr:col>
      <xdr:colOff>-38100</xdr:colOff>
      <xdr:row>7</xdr:row>
      <xdr:rowOff>-38100</xdr:rowOff>
    </xdr:to>
    <xdr:pic>
      <xdr:nvPicPr>
        <xdr:cNvPr id="5" name="Picture 5" descr="RzPjbA">
          <a:extLst>
            <a:ext uri="{FF2B5EF4-FFF2-40B4-BE49-F238E27FC236}">
              <a16:creationId xmlns:a16="http://schemas.microsoft.com/office/drawing/2014/main" id="{DC45D617-A182-47EF-B762-534407296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71850" y="5024438"/>
          <a:ext cx="1724025" cy="86677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7</xdr:row>
      <xdr:rowOff>38100</xdr:rowOff>
    </xdr:from>
    <xdr:to>
      <xdr:col>4</xdr:col>
      <xdr:colOff>-38100</xdr:colOff>
      <xdr:row>8</xdr:row>
      <xdr:rowOff>-38100</xdr:rowOff>
    </xdr:to>
    <xdr:pic>
      <xdr:nvPicPr>
        <xdr:cNvPr id="6" name="Picture 6" descr="hvyTal">
          <a:extLst>
            <a:ext uri="{FF2B5EF4-FFF2-40B4-BE49-F238E27FC236}">
              <a16:creationId xmlns:a16="http://schemas.microsoft.com/office/drawing/2014/main" id="{A8094876-6D33-4432-A1E9-7E05A0D59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71850" y="5967413"/>
          <a:ext cx="1724025" cy="86677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</xdr:row>
      <xdr:rowOff>38100</xdr:rowOff>
    </xdr:from>
    <xdr:to>
      <xdr:col>4</xdr:col>
      <xdr:colOff>-38100</xdr:colOff>
      <xdr:row>2</xdr:row>
      <xdr:rowOff>-38100</xdr:rowOff>
    </xdr:to>
    <xdr:pic>
      <xdr:nvPicPr>
        <xdr:cNvPr id="7" name="Picture 7" descr="FdgmiG">
          <a:extLst>
            <a:ext uri="{FF2B5EF4-FFF2-40B4-BE49-F238E27FC236}">
              <a16:creationId xmlns:a16="http://schemas.microsoft.com/office/drawing/2014/main" id="{596BE064-3B26-47ED-B449-B4A757D93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1850" y="252413"/>
          <a:ext cx="1724025" cy="871537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</xdr:row>
      <xdr:rowOff>38100</xdr:rowOff>
    </xdr:from>
    <xdr:to>
      <xdr:col>4</xdr:col>
      <xdr:colOff>-38100</xdr:colOff>
      <xdr:row>3</xdr:row>
      <xdr:rowOff>-38100</xdr:rowOff>
    </xdr:to>
    <xdr:pic>
      <xdr:nvPicPr>
        <xdr:cNvPr id="8" name="Picture 8" descr="mSzjup">
          <a:extLst>
            <a:ext uri="{FF2B5EF4-FFF2-40B4-BE49-F238E27FC236}">
              <a16:creationId xmlns:a16="http://schemas.microsoft.com/office/drawing/2014/main" id="{F7C0F959-5FC3-48F3-B0D2-625E343F4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71850" y="1200150"/>
          <a:ext cx="1724025" cy="871538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</xdr:row>
      <xdr:rowOff>38100</xdr:rowOff>
    </xdr:from>
    <xdr:to>
      <xdr:col>4</xdr:col>
      <xdr:colOff>-38100</xdr:colOff>
      <xdr:row>4</xdr:row>
      <xdr:rowOff>-38100</xdr:rowOff>
    </xdr:to>
    <xdr:pic>
      <xdr:nvPicPr>
        <xdr:cNvPr id="9" name="Picture 9" descr="TDxTND">
          <a:extLst>
            <a:ext uri="{FF2B5EF4-FFF2-40B4-BE49-F238E27FC236}">
              <a16:creationId xmlns:a16="http://schemas.microsoft.com/office/drawing/2014/main" id="{543266A9-A9F1-419C-B7EB-B862847D8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71850" y="2147888"/>
          <a:ext cx="1724025" cy="862012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12</xdr:row>
      <xdr:rowOff>38100</xdr:rowOff>
    </xdr:from>
    <xdr:to>
      <xdr:col>4</xdr:col>
      <xdr:colOff>-38100</xdr:colOff>
      <xdr:row>13</xdr:row>
      <xdr:rowOff>-38100</xdr:rowOff>
    </xdr:to>
    <xdr:pic>
      <xdr:nvPicPr>
        <xdr:cNvPr id="10" name="Picture 10" descr="ksXaVS">
          <a:extLst>
            <a:ext uri="{FF2B5EF4-FFF2-40B4-BE49-F238E27FC236}">
              <a16:creationId xmlns:a16="http://schemas.microsoft.com/office/drawing/2014/main" id="{BC076C86-36FF-4C6E-9728-84B09BE02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71850" y="10663238"/>
          <a:ext cx="1724025" cy="1090612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8</xdr:row>
      <xdr:rowOff>38100</xdr:rowOff>
    </xdr:from>
    <xdr:to>
      <xdr:col>4</xdr:col>
      <xdr:colOff>-38100</xdr:colOff>
      <xdr:row>9</xdr:row>
      <xdr:rowOff>-38100</xdr:rowOff>
    </xdr:to>
    <xdr:pic>
      <xdr:nvPicPr>
        <xdr:cNvPr id="11" name="Picture 11" descr="jOskmC">
          <a:extLst>
            <a:ext uri="{FF2B5EF4-FFF2-40B4-BE49-F238E27FC236}">
              <a16:creationId xmlns:a16="http://schemas.microsoft.com/office/drawing/2014/main" id="{19423E6D-A57A-41D9-9536-C00F0265C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71850" y="6910388"/>
          <a:ext cx="1724025" cy="881062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9</xdr:row>
      <xdr:rowOff>38100</xdr:rowOff>
    </xdr:from>
    <xdr:to>
      <xdr:col>4</xdr:col>
      <xdr:colOff>-38100</xdr:colOff>
      <xdr:row>10</xdr:row>
      <xdr:rowOff>-38100</xdr:rowOff>
    </xdr:to>
    <xdr:pic>
      <xdr:nvPicPr>
        <xdr:cNvPr id="12" name="Picture 12" descr="zsvANu">
          <a:extLst>
            <a:ext uri="{FF2B5EF4-FFF2-40B4-BE49-F238E27FC236}">
              <a16:creationId xmlns:a16="http://schemas.microsoft.com/office/drawing/2014/main" id="{BFEDABCB-DEFD-49BF-867C-821567A6A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71850" y="7867650"/>
          <a:ext cx="1724025" cy="852488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10</xdr:row>
      <xdr:rowOff>38100</xdr:rowOff>
    </xdr:from>
    <xdr:to>
      <xdr:col>4</xdr:col>
      <xdr:colOff>-38100</xdr:colOff>
      <xdr:row>11</xdr:row>
      <xdr:rowOff>-38100</xdr:rowOff>
    </xdr:to>
    <xdr:pic>
      <xdr:nvPicPr>
        <xdr:cNvPr id="13" name="Picture 13" descr="SQzjQH">
          <a:extLst>
            <a:ext uri="{FF2B5EF4-FFF2-40B4-BE49-F238E27FC236}">
              <a16:creationId xmlns:a16="http://schemas.microsoft.com/office/drawing/2014/main" id="{ECAA4E19-7CC3-418F-888B-D2EFD0FFB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71850" y="8796338"/>
          <a:ext cx="1724025" cy="876300"/>
        </a:xfrm>
        <a:prstGeom prst="rect">
          <a:avLst/>
        </a:prstGeom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12</xdr:row>
      <xdr:rowOff>38100</xdr:rowOff>
    </xdr:from>
    <xdr:to>
      <xdr:col>6</xdr:col>
      <xdr:colOff>-38100</xdr:colOff>
      <xdr:row>13</xdr:row>
      <xdr:rowOff>-38100</xdr:rowOff>
    </xdr:to>
    <xdr:pic>
      <xdr:nvPicPr>
        <xdr:cNvPr id="2" name="Picture 2" descr="MZGTTh">
          <a:extLst>
            <a:ext uri="{FF2B5EF4-FFF2-40B4-BE49-F238E27FC236}">
              <a16:creationId xmlns:a16="http://schemas.microsoft.com/office/drawing/2014/main" id="{4667D9E4-491E-4515-96D8-1823A55D0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3430905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15</xdr:row>
      <xdr:rowOff>38100</xdr:rowOff>
    </xdr:from>
    <xdr:to>
      <xdr:col>6</xdr:col>
      <xdr:colOff>-38100</xdr:colOff>
      <xdr:row>16</xdr:row>
      <xdr:rowOff>-38100</xdr:rowOff>
    </xdr:to>
    <xdr:pic>
      <xdr:nvPicPr>
        <xdr:cNvPr id="3" name="Picture 3" descr="FFuwgk">
          <a:extLst>
            <a:ext uri="{FF2B5EF4-FFF2-40B4-BE49-F238E27FC236}">
              <a16:creationId xmlns:a16="http://schemas.microsoft.com/office/drawing/2014/main" id="{EE13E7EB-F07A-43B6-9A2D-4152623A4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43243500"/>
          <a:ext cx="1657350" cy="2667000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14</xdr:row>
      <xdr:rowOff>38100</xdr:rowOff>
    </xdr:from>
    <xdr:to>
      <xdr:col>6</xdr:col>
      <xdr:colOff>-38100</xdr:colOff>
      <xdr:row>15</xdr:row>
      <xdr:rowOff>-38100</xdr:rowOff>
    </xdr:to>
    <xdr:pic>
      <xdr:nvPicPr>
        <xdr:cNvPr id="4" name="Picture 4" descr="nNZCsq">
          <a:extLst>
            <a:ext uri="{FF2B5EF4-FFF2-40B4-BE49-F238E27FC236}">
              <a16:creationId xmlns:a16="http://schemas.microsoft.com/office/drawing/2014/main" id="{7A0712AC-99DF-4FA9-8185-276876229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38775" y="4014787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9</xdr:row>
      <xdr:rowOff>38100</xdr:rowOff>
    </xdr:from>
    <xdr:to>
      <xdr:col>6</xdr:col>
      <xdr:colOff>-38100</xdr:colOff>
      <xdr:row>10</xdr:row>
      <xdr:rowOff>-38100</xdr:rowOff>
    </xdr:to>
    <xdr:pic>
      <xdr:nvPicPr>
        <xdr:cNvPr id="5" name="Picture 5" descr="NFkVEd">
          <a:extLst>
            <a:ext uri="{FF2B5EF4-FFF2-40B4-BE49-F238E27FC236}">
              <a16:creationId xmlns:a16="http://schemas.microsoft.com/office/drawing/2014/main" id="{54F59A1D-EE31-48A7-A9E8-90199CE23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38775" y="2502217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8</xdr:row>
      <xdr:rowOff>38100</xdr:rowOff>
    </xdr:from>
    <xdr:to>
      <xdr:col>6</xdr:col>
      <xdr:colOff>-38100</xdr:colOff>
      <xdr:row>9</xdr:row>
      <xdr:rowOff>-38100</xdr:rowOff>
    </xdr:to>
    <xdr:pic>
      <xdr:nvPicPr>
        <xdr:cNvPr id="6" name="Picture 6" descr="WoWhAr">
          <a:extLst>
            <a:ext uri="{FF2B5EF4-FFF2-40B4-BE49-F238E27FC236}">
              <a16:creationId xmlns:a16="http://schemas.microsoft.com/office/drawing/2014/main" id="{3341938B-9A7F-40FB-B85E-206D2A378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38775" y="2192655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11</xdr:row>
      <xdr:rowOff>38100</xdr:rowOff>
    </xdr:from>
    <xdr:to>
      <xdr:col>6</xdr:col>
      <xdr:colOff>-38100</xdr:colOff>
      <xdr:row>12</xdr:row>
      <xdr:rowOff>-38100</xdr:rowOff>
    </xdr:to>
    <xdr:pic>
      <xdr:nvPicPr>
        <xdr:cNvPr id="7" name="Picture 7" descr="nGjFxz">
          <a:extLst>
            <a:ext uri="{FF2B5EF4-FFF2-40B4-BE49-F238E27FC236}">
              <a16:creationId xmlns:a16="http://schemas.microsoft.com/office/drawing/2014/main" id="{674A3FD6-CF7A-494E-AD6F-F3BFFD710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38775" y="312134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10</xdr:row>
      <xdr:rowOff>38100</xdr:rowOff>
    </xdr:from>
    <xdr:to>
      <xdr:col>6</xdr:col>
      <xdr:colOff>-38100</xdr:colOff>
      <xdr:row>11</xdr:row>
      <xdr:rowOff>-38100</xdr:rowOff>
    </xdr:to>
    <xdr:pic>
      <xdr:nvPicPr>
        <xdr:cNvPr id="8" name="Picture 8" descr="gtxMGw">
          <a:extLst>
            <a:ext uri="{FF2B5EF4-FFF2-40B4-BE49-F238E27FC236}">
              <a16:creationId xmlns:a16="http://schemas.microsoft.com/office/drawing/2014/main" id="{BADCBAE8-0BCE-4BBC-B127-73B8FA1E4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38775" y="2811780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21</xdr:row>
      <xdr:rowOff>38100</xdr:rowOff>
    </xdr:from>
    <xdr:to>
      <xdr:col>6</xdr:col>
      <xdr:colOff>-38100</xdr:colOff>
      <xdr:row>22</xdr:row>
      <xdr:rowOff>-38100</xdr:rowOff>
    </xdr:to>
    <xdr:pic>
      <xdr:nvPicPr>
        <xdr:cNvPr id="9" name="Picture 9" descr="tykXOs">
          <a:extLst>
            <a:ext uri="{FF2B5EF4-FFF2-40B4-BE49-F238E27FC236}">
              <a16:creationId xmlns:a16="http://schemas.microsoft.com/office/drawing/2014/main" id="{D525D187-1216-4A83-8B84-34367B5E2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38775" y="614648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20</xdr:row>
      <xdr:rowOff>38100</xdr:rowOff>
    </xdr:from>
    <xdr:to>
      <xdr:col>6</xdr:col>
      <xdr:colOff>-38100</xdr:colOff>
      <xdr:row>21</xdr:row>
      <xdr:rowOff>-38100</xdr:rowOff>
    </xdr:to>
    <xdr:pic>
      <xdr:nvPicPr>
        <xdr:cNvPr id="10" name="Picture 10" descr="FaToDQ">
          <a:extLst>
            <a:ext uri="{FF2B5EF4-FFF2-40B4-BE49-F238E27FC236}">
              <a16:creationId xmlns:a16="http://schemas.microsoft.com/office/drawing/2014/main" id="{B2919ABA-EEB9-4DC2-8386-070802F0B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38775" y="5836920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17</xdr:row>
      <xdr:rowOff>38100</xdr:rowOff>
    </xdr:from>
    <xdr:to>
      <xdr:col>6</xdr:col>
      <xdr:colOff>-38100</xdr:colOff>
      <xdr:row>18</xdr:row>
      <xdr:rowOff>-38100</xdr:rowOff>
    </xdr:to>
    <xdr:pic>
      <xdr:nvPicPr>
        <xdr:cNvPr id="11" name="Picture 11" descr="KJElad">
          <a:extLst>
            <a:ext uri="{FF2B5EF4-FFF2-40B4-BE49-F238E27FC236}">
              <a16:creationId xmlns:a16="http://schemas.microsoft.com/office/drawing/2014/main" id="{C119BD1C-E4DB-43D7-AC1E-1A6260CB8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38775" y="490823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16</xdr:row>
      <xdr:rowOff>38100</xdr:rowOff>
    </xdr:from>
    <xdr:to>
      <xdr:col>6</xdr:col>
      <xdr:colOff>-38100</xdr:colOff>
      <xdr:row>17</xdr:row>
      <xdr:rowOff>-38100</xdr:rowOff>
    </xdr:to>
    <xdr:pic>
      <xdr:nvPicPr>
        <xdr:cNvPr id="12" name="Picture 12" descr="rDcmoY">
          <a:extLst>
            <a:ext uri="{FF2B5EF4-FFF2-40B4-BE49-F238E27FC236}">
              <a16:creationId xmlns:a16="http://schemas.microsoft.com/office/drawing/2014/main" id="{C28BE2C2-0BE4-4AA8-8A40-8AF74AEBD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38775" y="4598670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19</xdr:row>
      <xdr:rowOff>38100</xdr:rowOff>
    </xdr:from>
    <xdr:to>
      <xdr:col>6</xdr:col>
      <xdr:colOff>-38100</xdr:colOff>
      <xdr:row>20</xdr:row>
      <xdr:rowOff>-38100</xdr:rowOff>
    </xdr:to>
    <xdr:pic>
      <xdr:nvPicPr>
        <xdr:cNvPr id="13" name="Picture 13" descr="BFwKwz">
          <a:extLst>
            <a:ext uri="{FF2B5EF4-FFF2-40B4-BE49-F238E27FC236}">
              <a16:creationId xmlns:a16="http://schemas.microsoft.com/office/drawing/2014/main" id="{AE8DEE25-AAD2-40A9-BA29-BCBA18864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38775" y="5527357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18</xdr:row>
      <xdr:rowOff>38100</xdr:rowOff>
    </xdr:from>
    <xdr:to>
      <xdr:col>6</xdr:col>
      <xdr:colOff>-38100</xdr:colOff>
      <xdr:row>19</xdr:row>
      <xdr:rowOff>-38100</xdr:rowOff>
    </xdr:to>
    <xdr:pic>
      <xdr:nvPicPr>
        <xdr:cNvPr id="14" name="Picture 14" descr="EnGIHu">
          <a:extLst>
            <a:ext uri="{FF2B5EF4-FFF2-40B4-BE49-F238E27FC236}">
              <a16:creationId xmlns:a16="http://schemas.microsoft.com/office/drawing/2014/main" id="{F3248C5E-F4D1-43D5-AC7A-DFEC52B81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38775" y="5217795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5</xdr:row>
      <xdr:rowOff>38100</xdr:rowOff>
    </xdr:from>
    <xdr:to>
      <xdr:col>6</xdr:col>
      <xdr:colOff>-38100</xdr:colOff>
      <xdr:row>6</xdr:row>
      <xdr:rowOff>-38100</xdr:rowOff>
    </xdr:to>
    <xdr:pic>
      <xdr:nvPicPr>
        <xdr:cNvPr id="15" name="Picture 15" descr="QhcTFs">
          <a:extLst>
            <a:ext uri="{FF2B5EF4-FFF2-40B4-BE49-F238E27FC236}">
              <a16:creationId xmlns:a16="http://schemas.microsoft.com/office/drawing/2014/main" id="{6FAFF611-7CEB-4825-8023-AA9EB4E86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38775" y="1263967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4</xdr:row>
      <xdr:rowOff>38100</xdr:rowOff>
    </xdr:from>
    <xdr:to>
      <xdr:col>6</xdr:col>
      <xdr:colOff>-38100</xdr:colOff>
      <xdr:row>5</xdr:row>
      <xdr:rowOff>-38100</xdr:rowOff>
    </xdr:to>
    <xdr:pic>
      <xdr:nvPicPr>
        <xdr:cNvPr id="16" name="Picture 16" descr="sDtYwm">
          <a:extLst>
            <a:ext uri="{FF2B5EF4-FFF2-40B4-BE49-F238E27FC236}">
              <a16:creationId xmlns:a16="http://schemas.microsoft.com/office/drawing/2014/main" id="{976A81BD-5BCE-4F31-8665-27C0A9EF9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38775" y="954405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7</xdr:row>
      <xdr:rowOff>38100</xdr:rowOff>
    </xdr:from>
    <xdr:to>
      <xdr:col>6</xdr:col>
      <xdr:colOff>-38100</xdr:colOff>
      <xdr:row>8</xdr:row>
      <xdr:rowOff>-38100</xdr:rowOff>
    </xdr:to>
    <xdr:pic>
      <xdr:nvPicPr>
        <xdr:cNvPr id="17" name="Picture 17" descr="VFXzzZ">
          <a:extLst>
            <a:ext uri="{FF2B5EF4-FFF2-40B4-BE49-F238E27FC236}">
              <a16:creationId xmlns:a16="http://schemas.microsoft.com/office/drawing/2014/main" id="{53398D03-8681-42A3-BCC5-CA924CC89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38775" y="188309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6</xdr:row>
      <xdr:rowOff>38100</xdr:rowOff>
    </xdr:from>
    <xdr:to>
      <xdr:col>6</xdr:col>
      <xdr:colOff>-38100</xdr:colOff>
      <xdr:row>7</xdr:row>
      <xdr:rowOff>-38100</xdr:rowOff>
    </xdr:to>
    <xdr:pic>
      <xdr:nvPicPr>
        <xdr:cNvPr id="18" name="Picture 18" descr="CDJlfv">
          <a:extLst>
            <a:ext uri="{FF2B5EF4-FFF2-40B4-BE49-F238E27FC236}">
              <a16:creationId xmlns:a16="http://schemas.microsoft.com/office/drawing/2014/main" id="{B3A6F879-0E7A-4CBC-AD71-48BC31794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438775" y="1573530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</xdr:row>
      <xdr:rowOff>38100</xdr:rowOff>
    </xdr:from>
    <xdr:to>
      <xdr:col>6</xdr:col>
      <xdr:colOff>-38100</xdr:colOff>
      <xdr:row>2</xdr:row>
      <xdr:rowOff>-38100</xdr:rowOff>
    </xdr:to>
    <xdr:pic>
      <xdr:nvPicPr>
        <xdr:cNvPr id="19" name="Picture 19" descr="hxSlMc">
          <a:extLst>
            <a:ext uri="{FF2B5EF4-FFF2-40B4-BE49-F238E27FC236}">
              <a16:creationId xmlns:a16="http://schemas.microsoft.com/office/drawing/2014/main" id="{1C517776-518D-48AC-86F7-7F0DF56F4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38775" y="252413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3</xdr:row>
      <xdr:rowOff>38100</xdr:rowOff>
    </xdr:from>
    <xdr:to>
      <xdr:col>6</xdr:col>
      <xdr:colOff>-38100</xdr:colOff>
      <xdr:row>4</xdr:row>
      <xdr:rowOff>-38100</xdr:rowOff>
    </xdr:to>
    <xdr:pic>
      <xdr:nvPicPr>
        <xdr:cNvPr id="20" name="Picture 20" descr="sKFldN">
          <a:extLst>
            <a:ext uri="{FF2B5EF4-FFF2-40B4-BE49-F238E27FC236}">
              <a16:creationId xmlns:a16="http://schemas.microsoft.com/office/drawing/2014/main" id="{9F221883-6F33-4B77-ADEE-DCE321D92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438775" y="64484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2</xdr:row>
      <xdr:rowOff>38100</xdr:rowOff>
    </xdr:from>
    <xdr:to>
      <xdr:col>6</xdr:col>
      <xdr:colOff>-38100</xdr:colOff>
      <xdr:row>3</xdr:row>
      <xdr:rowOff>-38100</xdr:rowOff>
    </xdr:to>
    <xdr:pic>
      <xdr:nvPicPr>
        <xdr:cNvPr id="21" name="Picture 21" descr="BJjHiY">
          <a:extLst>
            <a:ext uri="{FF2B5EF4-FFF2-40B4-BE49-F238E27FC236}">
              <a16:creationId xmlns:a16="http://schemas.microsoft.com/office/drawing/2014/main" id="{32574B67-CC86-4E48-A40A-1D97BB3F0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3348038"/>
          <a:ext cx="1657350" cy="3024187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13</xdr:row>
      <xdr:rowOff>38100</xdr:rowOff>
    </xdr:from>
    <xdr:to>
      <xdr:col>6</xdr:col>
      <xdr:colOff>-38100</xdr:colOff>
      <xdr:row>14</xdr:row>
      <xdr:rowOff>-38100</xdr:rowOff>
    </xdr:to>
    <xdr:pic>
      <xdr:nvPicPr>
        <xdr:cNvPr id="22" name="Picture 22" descr="esWXPW">
          <a:extLst>
            <a:ext uri="{FF2B5EF4-FFF2-40B4-BE49-F238E27FC236}">
              <a16:creationId xmlns:a16="http://schemas.microsoft.com/office/drawing/2014/main" id="{362D93D4-29B5-4BF7-BBA0-19BCD1EA8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438775" y="37404675"/>
          <a:ext cx="1657350" cy="2667000"/>
        </a:xfrm>
        <a:prstGeom prst="rect">
          <a:avLst/>
        </a:prstGeom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8</xdr:row>
      <xdr:rowOff>38100</xdr:rowOff>
    </xdr:from>
    <xdr:to>
      <xdr:col>6</xdr:col>
      <xdr:colOff>-38100</xdr:colOff>
      <xdr:row>9</xdr:row>
      <xdr:rowOff>-38100</xdr:rowOff>
    </xdr:to>
    <xdr:pic>
      <xdr:nvPicPr>
        <xdr:cNvPr id="2" name="Picture 2" descr="kSTTTa">
          <a:extLst>
            <a:ext uri="{FF2B5EF4-FFF2-40B4-BE49-F238E27FC236}">
              <a16:creationId xmlns:a16="http://schemas.microsoft.com/office/drawing/2014/main" id="{D06D3CF3-8D62-4EB1-A491-03F556A75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18873788"/>
          <a:ext cx="857250" cy="2976562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2</xdr:row>
      <xdr:rowOff>38100</xdr:rowOff>
    </xdr:from>
    <xdr:to>
      <xdr:col>6</xdr:col>
      <xdr:colOff>-38100</xdr:colOff>
      <xdr:row>3</xdr:row>
      <xdr:rowOff>-38100</xdr:rowOff>
    </xdr:to>
    <xdr:pic>
      <xdr:nvPicPr>
        <xdr:cNvPr id="3" name="Picture 3" descr="wPsoxq">
          <a:extLst>
            <a:ext uri="{FF2B5EF4-FFF2-40B4-BE49-F238E27FC236}">
              <a16:creationId xmlns:a16="http://schemas.microsoft.com/office/drawing/2014/main" id="{1E1459EF-4E6E-4320-99F0-284C10224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5350" y="557213"/>
          <a:ext cx="857250" cy="2976562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4</xdr:row>
      <xdr:rowOff>38100</xdr:rowOff>
    </xdr:from>
    <xdr:to>
      <xdr:col>6</xdr:col>
      <xdr:colOff>-38100</xdr:colOff>
      <xdr:row>5</xdr:row>
      <xdr:rowOff>-38100</xdr:rowOff>
    </xdr:to>
    <xdr:pic>
      <xdr:nvPicPr>
        <xdr:cNvPr id="4" name="Picture 4" descr="jbkvrE">
          <a:extLst>
            <a:ext uri="{FF2B5EF4-FFF2-40B4-BE49-F238E27FC236}">
              <a16:creationId xmlns:a16="http://schemas.microsoft.com/office/drawing/2014/main" id="{9962886B-D115-47E3-BE6C-5C8279E43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05350" y="6662738"/>
          <a:ext cx="857250" cy="2976562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6</xdr:row>
      <xdr:rowOff>38100</xdr:rowOff>
    </xdr:from>
    <xdr:to>
      <xdr:col>6</xdr:col>
      <xdr:colOff>-38100</xdr:colOff>
      <xdr:row>7</xdr:row>
      <xdr:rowOff>-38100</xdr:rowOff>
    </xdr:to>
    <xdr:pic>
      <xdr:nvPicPr>
        <xdr:cNvPr id="5" name="Picture 5" descr="JbjOBh">
          <a:extLst>
            <a:ext uri="{FF2B5EF4-FFF2-40B4-BE49-F238E27FC236}">
              <a16:creationId xmlns:a16="http://schemas.microsoft.com/office/drawing/2014/main" id="{51ACC61F-3A47-4ECC-AA9B-6B9CFEA65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05350" y="12768263"/>
          <a:ext cx="857250" cy="2976562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9</xdr:row>
      <xdr:rowOff>38100</xdr:rowOff>
    </xdr:from>
    <xdr:to>
      <xdr:col>6</xdr:col>
      <xdr:colOff>-38100</xdr:colOff>
      <xdr:row>10</xdr:row>
      <xdr:rowOff>-38100</xdr:rowOff>
    </xdr:to>
    <xdr:pic>
      <xdr:nvPicPr>
        <xdr:cNvPr id="6" name="Picture 6" descr="WuYjKJ">
          <a:extLst>
            <a:ext uri="{FF2B5EF4-FFF2-40B4-BE49-F238E27FC236}">
              <a16:creationId xmlns:a16="http://schemas.microsoft.com/office/drawing/2014/main" id="{B1ADB9B4-17D7-4ED4-BDD6-618940354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05350" y="21926550"/>
          <a:ext cx="857250" cy="2976563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3</xdr:row>
      <xdr:rowOff>38100</xdr:rowOff>
    </xdr:from>
    <xdr:to>
      <xdr:col>6</xdr:col>
      <xdr:colOff>-38100</xdr:colOff>
      <xdr:row>4</xdr:row>
      <xdr:rowOff>-38100</xdr:rowOff>
    </xdr:to>
    <xdr:pic>
      <xdr:nvPicPr>
        <xdr:cNvPr id="7" name="Picture 7" descr="WFNPJu">
          <a:extLst>
            <a:ext uri="{FF2B5EF4-FFF2-40B4-BE49-F238E27FC236}">
              <a16:creationId xmlns:a16="http://schemas.microsoft.com/office/drawing/2014/main" id="{42D17A80-1955-46EB-B948-C8F9675E4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05350" y="3609975"/>
          <a:ext cx="857250" cy="2976563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5</xdr:row>
      <xdr:rowOff>38100</xdr:rowOff>
    </xdr:from>
    <xdr:to>
      <xdr:col>6</xdr:col>
      <xdr:colOff>-38100</xdr:colOff>
      <xdr:row>6</xdr:row>
      <xdr:rowOff>-38100</xdr:rowOff>
    </xdr:to>
    <xdr:pic>
      <xdr:nvPicPr>
        <xdr:cNvPr id="8" name="Picture 8" descr="PRYHmi">
          <a:extLst>
            <a:ext uri="{FF2B5EF4-FFF2-40B4-BE49-F238E27FC236}">
              <a16:creationId xmlns:a16="http://schemas.microsoft.com/office/drawing/2014/main" id="{E0A90CC3-8049-4791-8E51-33B30D618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05350" y="9715500"/>
          <a:ext cx="857250" cy="2976563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7</xdr:row>
      <xdr:rowOff>38100</xdr:rowOff>
    </xdr:from>
    <xdr:to>
      <xdr:col>6</xdr:col>
      <xdr:colOff>-38100</xdr:colOff>
      <xdr:row>8</xdr:row>
      <xdr:rowOff>-38100</xdr:rowOff>
    </xdr:to>
    <xdr:pic>
      <xdr:nvPicPr>
        <xdr:cNvPr id="9" name="Picture 9" descr="UfhuaA">
          <a:extLst>
            <a:ext uri="{FF2B5EF4-FFF2-40B4-BE49-F238E27FC236}">
              <a16:creationId xmlns:a16="http://schemas.microsoft.com/office/drawing/2014/main" id="{E2237F5E-4672-419A-BFED-07428DFD4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05350" y="15821025"/>
          <a:ext cx="857250" cy="2976563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opLeftCell="A44" zoomScaleNormal="100" workbookViewId="0">
      <selection activeCell="C67" sqref="C67:D67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11.86328125" style="28" bestFit="1" customWidth="1"/>
    <col min="5" max="6" width="11.86328125" bestFit="1" customWidth="1"/>
    <col min="8" max="8" width="11.863281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63" t="s">
        <v>72</v>
      </c>
      <c r="D2" s="63"/>
      <c r="E2" s="63"/>
      <c r="F2" s="63"/>
      <c r="G2" s="63"/>
      <c r="H2" s="63"/>
      <c r="I2" s="37"/>
      <c r="J2" s="37"/>
      <c r="K2" s="37"/>
      <c r="L2" s="37"/>
    </row>
    <row r="3" spans="1:12" ht="21" customHeight="1" x14ac:dyDescent="0.3">
      <c r="I3" s="68" t="s">
        <v>81</v>
      </c>
      <c r="J3" s="68"/>
    </row>
    <row r="4" spans="1:12" ht="21" customHeight="1" x14ac:dyDescent="0.3">
      <c r="A4" s="67" t="s">
        <v>44</v>
      </c>
      <c r="B4" s="64" t="s">
        <v>0</v>
      </c>
      <c r="C4" s="65" t="s">
        <v>11</v>
      </c>
      <c r="D4" s="65"/>
      <c r="E4" s="65"/>
      <c r="F4" s="66" t="s">
        <v>10</v>
      </c>
      <c r="G4" s="66"/>
      <c r="H4" s="66"/>
      <c r="I4" s="66"/>
      <c r="J4" s="64" t="s">
        <v>6</v>
      </c>
    </row>
    <row r="5" spans="1:12" ht="21" customHeight="1" x14ac:dyDescent="0.3">
      <c r="A5" s="67"/>
      <c r="B5" s="64"/>
      <c r="C5" s="27" t="s">
        <v>9</v>
      </c>
      <c r="D5" s="3" t="s">
        <v>1</v>
      </c>
      <c r="E5" s="26" t="s">
        <v>7</v>
      </c>
      <c r="F5" s="25" t="s">
        <v>15</v>
      </c>
      <c r="G5" s="25" t="s">
        <v>16</v>
      </c>
      <c r="H5" s="25" t="s">
        <v>8</v>
      </c>
      <c r="I5" s="25" t="s">
        <v>45</v>
      </c>
      <c r="J5" s="64"/>
    </row>
    <row r="6" spans="1:12" ht="21" customHeight="1" x14ac:dyDescent="0.3">
      <c r="A6" s="70">
        <v>1</v>
      </c>
      <c r="B6" s="69" t="s">
        <v>2</v>
      </c>
      <c r="C6" s="71">
        <v>0</v>
      </c>
      <c r="D6" s="72"/>
      <c r="E6" s="71">
        <f>C6*D6</f>
        <v>0</v>
      </c>
      <c r="F6" s="35">
        <v>0</v>
      </c>
      <c r="G6" s="35">
        <v>0</v>
      </c>
      <c r="H6" s="35">
        <f t="shared" ref="H6:H48" si="0">F6+G6</f>
        <v>0</v>
      </c>
      <c r="I6" s="2"/>
      <c r="J6" s="95" t="s">
        <v>71</v>
      </c>
    </row>
    <row r="7" spans="1:12" ht="21" customHeight="1" x14ac:dyDescent="0.3">
      <c r="A7" s="70"/>
      <c r="B7" s="69"/>
      <c r="C7" s="71"/>
      <c r="D7" s="72"/>
      <c r="E7" s="71"/>
      <c r="F7" s="35">
        <v>0</v>
      </c>
      <c r="G7" s="35">
        <v>0</v>
      </c>
      <c r="H7" s="35">
        <f t="shared" si="0"/>
        <v>0</v>
      </c>
      <c r="I7" s="2"/>
      <c r="J7" s="85"/>
    </row>
    <row r="8" spans="1:12" ht="21" customHeight="1" x14ac:dyDescent="0.3">
      <c r="A8" s="70"/>
      <c r="B8" s="69"/>
      <c r="C8" s="71"/>
      <c r="D8" s="72"/>
      <c r="E8" s="71"/>
      <c r="F8" s="35">
        <v>0</v>
      </c>
      <c r="G8" s="35">
        <v>0</v>
      </c>
      <c r="H8" s="35">
        <f t="shared" si="0"/>
        <v>0</v>
      </c>
      <c r="I8" s="2"/>
      <c r="J8" s="85"/>
    </row>
    <row r="9" spans="1:12" ht="21" customHeight="1" x14ac:dyDescent="0.3">
      <c r="A9" s="70"/>
      <c r="B9" s="69"/>
      <c r="C9" s="71"/>
      <c r="D9" s="72"/>
      <c r="E9" s="71"/>
      <c r="F9" s="35">
        <v>0</v>
      </c>
      <c r="G9" s="35">
        <v>0</v>
      </c>
      <c r="H9" s="35">
        <f t="shared" si="0"/>
        <v>0</v>
      </c>
      <c r="I9" s="2"/>
      <c r="J9" s="85"/>
    </row>
    <row r="10" spans="1:12" ht="21" customHeight="1" x14ac:dyDescent="0.3">
      <c r="A10" s="70"/>
      <c r="B10" s="69"/>
      <c r="C10" s="71"/>
      <c r="D10" s="72"/>
      <c r="E10" s="71"/>
      <c r="F10" s="35">
        <v>0</v>
      </c>
      <c r="G10" s="35">
        <v>0</v>
      </c>
      <c r="H10" s="35">
        <f t="shared" si="0"/>
        <v>0</v>
      </c>
      <c r="I10" s="2"/>
      <c r="J10" s="85"/>
    </row>
    <row r="11" spans="1:12" s="30" customFormat="1" ht="21" customHeight="1" x14ac:dyDescent="0.3">
      <c r="A11" s="33"/>
      <c r="B11" s="29" t="s">
        <v>46</v>
      </c>
      <c r="C11" s="36">
        <f>SUM(C6)</f>
        <v>0</v>
      </c>
      <c r="D11" s="36">
        <f t="shared" ref="D11:H11" si="1">SUM(D6)</f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  <c r="I11" s="34"/>
      <c r="J11" s="86"/>
    </row>
    <row r="12" spans="1:12" ht="21" customHeight="1" x14ac:dyDescent="0.3">
      <c r="A12" s="87">
        <v>2</v>
      </c>
      <c r="B12" s="73" t="s">
        <v>47</v>
      </c>
      <c r="C12" s="81">
        <v>0</v>
      </c>
      <c r="D12" s="87"/>
      <c r="E12" s="81">
        <f t="shared" ref="E12:E50" si="2">C12*D12</f>
        <v>0</v>
      </c>
      <c r="F12" s="35">
        <v>0</v>
      </c>
      <c r="G12" s="35">
        <v>0</v>
      </c>
      <c r="H12" s="35">
        <f t="shared" si="0"/>
        <v>0</v>
      </c>
      <c r="I12" s="2"/>
      <c r="J12" s="84" t="s">
        <v>63</v>
      </c>
    </row>
    <row r="13" spans="1:12" ht="21" customHeight="1" x14ac:dyDescent="0.3">
      <c r="A13" s="89"/>
      <c r="B13" s="75"/>
      <c r="C13" s="83"/>
      <c r="D13" s="89"/>
      <c r="E13" s="83"/>
      <c r="F13" s="35">
        <v>0</v>
      </c>
      <c r="G13" s="35">
        <v>0</v>
      </c>
      <c r="H13" s="35">
        <f t="shared" ref="H13" si="3">F13+G13</f>
        <v>0</v>
      </c>
      <c r="I13" s="2"/>
      <c r="J13" s="85"/>
    </row>
    <row r="14" spans="1:12" s="30" customFormat="1" ht="21" customHeight="1" x14ac:dyDescent="0.3">
      <c r="A14" s="33"/>
      <c r="B14" s="29" t="s">
        <v>48</v>
      </c>
      <c r="C14" s="36">
        <f>SUM(C12)</f>
        <v>0</v>
      </c>
      <c r="D14" s="36">
        <f t="shared" ref="D14:E14" si="4">SUM(D12)</f>
        <v>0</v>
      </c>
      <c r="E14" s="36">
        <f t="shared" si="4"/>
        <v>0</v>
      </c>
      <c r="F14" s="36">
        <f>SUM(F12:F13)</f>
        <v>0</v>
      </c>
      <c r="G14" s="36">
        <f t="shared" ref="G14:H14" si="5">SUM(G12:G13)</f>
        <v>0</v>
      </c>
      <c r="H14" s="36">
        <f t="shared" si="5"/>
        <v>0</v>
      </c>
      <c r="I14" s="34"/>
      <c r="J14" s="86"/>
    </row>
    <row r="15" spans="1:12" ht="21" customHeight="1" x14ac:dyDescent="0.3">
      <c r="A15" s="70">
        <v>3</v>
      </c>
      <c r="B15" s="69" t="s">
        <v>49</v>
      </c>
      <c r="C15" s="71">
        <v>5000</v>
      </c>
      <c r="D15" s="72">
        <v>1</v>
      </c>
      <c r="E15" s="71">
        <f t="shared" si="2"/>
        <v>5000</v>
      </c>
      <c r="F15" s="35">
        <v>2148</v>
      </c>
      <c r="G15" s="35">
        <v>0</v>
      </c>
      <c r="H15" s="35">
        <f t="shared" ref="H15" si="6">F15+G15</f>
        <v>2148</v>
      </c>
      <c r="I15" s="2" t="s">
        <v>82</v>
      </c>
      <c r="J15" s="96" t="s">
        <v>64</v>
      </c>
    </row>
    <row r="16" spans="1:12" ht="21" customHeight="1" x14ac:dyDescent="0.3">
      <c r="A16" s="70"/>
      <c r="B16" s="69"/>
      <c r="C16" s="71"/>
      <c r="D16" s="72"/>
      <c r="E16" s="71"/>
      <c r="F16" s="35">
        <v>0</v>
      </c>
      <c r="G16" s="35">
        <v>0</v>
      </c>
      <c r="H16" s="35">
        <f t="shared" si="0"/>
        <v>0</v>
      </c>
      <c r="I16" s="2"/>
      <c r="J16" s="90"/>
    </row>
    <row r="17" spans="1:10" ht="21" customHeight="1" x14ac:dyDescent="0.3">
      <c r="A17" s="70"/>
      <c r="B17" s="69"/>
      <c r="C17" s="71"/>
      <c r="D17" s="72"/>
      <c r="E17" s="71"/>
      <c r="F17" s="35">
        <v>0</v>
      </c>
      <c r="G17" s="35">
        <v>0</v>
      </c>
      <c r="H17" s="35">
        <f t="shared" si="0"/>
        <v>0</v>
      </c>
      <c r="I17" s="2"/>
      <c r="J17" s="90"/>
    </row>
    <row r="18" spans="1:10" ht="21" customHeight="1" x14ac:dyDescent="0.3">
      <c r="A18" s="70"/>
      <c r="B18" s="69"/>
      <c r="C18" s="71"/>
      <c r="D18" s="72"/>
      <c r="E18" s="71"/>
      <c r="F18" s="35">
        <v>0</v>
      </c>
      <c r="G18" s="35">
        <v>0</v>
      </c>
      <c r="H18" s="35">
        <f t="shared" si="0"/>
        <v>0</v>
      </c>
      <c r="I18" s="2"/>
      <c r="J18" s="90"/>
    </row>
    <row r="19" spans="1:10" s="30" customFormat="1" ht="21" customHeight="1" x14ac:dyDescent="0.3">
      <c r="A19" s="33"/>
      <c r="B19" s="29" t="s">
        <v>50</v>
      </c>
      <c r="C19" s="36">
        <f>SUM(C15)</f>
        <v>5000</v>
      </c>
      <c r="D19" s="36">
        <f t="shared" ref="D19:G19" si="7">SUM(D15)</f>
        <v>1</v>
      </c>
      <c r="E19" s="36">
        <f t="shared" si="7"/>
        <v>5000</v>
      </c>
      <c r="F19" s="36">
        <f>SUM(F15:F18)</f>
        <v>2148</v>
      </c>
      <c r="G19" s="36">
        <f t="shared" si="7"/>
        <v>0</v>
      </c>
      <c r="H19" s="36">
        <f>SUM(H15:H18)</f>
        <v>2148</v>
      </c>
      <c r="I19" s="34"/>
      <c r="J19" s="91"/>
    </row>
    <row r="20" spans="1:10" ht="21" customHeight="1" x14ac:dyDescent="0.3">
      <c r="A20" s="87">
        <v>4</v>
      </c>
      <c r="B20" s="73" t="s">
        <v>4</v>
      </c>
      <c r="C20" s="81">
        <v>30000</v>
      </c>
      <c r="D20" s="87">
        <v>1</v>
      </c>
      <c r="E20" s="81">
        <f t="shared" si="2"/>
        <v>30000</v>
      </c>
      <c r="F20" s="35">
        <v>711.5</v>
      </c>
      <c r="G20" s="35">
        <v>0</v>
      </c>
      <c r="H20" s="35">
        <f t="shared" si="0"/>
        <v>711.5</v>
      </c>
      <c r="I20" s="2" t="s">
        <v>86</v>
      </c>
      <c r="J20" s="96" t="s">
        <v>65</v>
      </c>
    </row>
    <row r="21" spans="1:10" ht="21" customHeight="1" x14ac:dyDescent="0.3">
      <c r="A21" s="88"/>
      <c r="B21" s="74"/>
      <c r="C21" s="82"/>
      <c r="D21" s="88"/>
      <c r="E21" s="82"/>
      <c r="F21" s="35">
        <v>863</v>
      </c>
      <c r="G21" s="35">
        <v>0</v>
      </c>
      <c r="H21" s="35">
        <f t="shared" si="0"/>
        <v>863</v>
      </c>
      <c r="I21" s="2" t="s">
        <v>85</v>
      </c>
      <c r="J21" s="90"/>
    </row>
    <row r="22" spans="1:10" ht="21" customHeight="1" x14ac:dyDescent="0.3">
      <c r="A22" s="88"/>
      <c r="B22" s="74"/>
      <c r="C22" s="82"/>
      <c r="D22" s="88"/>
      <c r="E22" s="82"/>
      <c r="F22" s="35">
        <v>1896</v>
      </c>
      <c r="G22" s="35">
        <v>0</v>
      </c>
      <c r="H22" s="35">
        <f t="shared" si="0"/>
        <v>1896</v>
      </c>
      <c r="I22" s="2" t="s">
        <v>87</v>
      </c>
      <c r="J22" s="90"/>
    </row>
    <row r="23" spans="1:10" ht="21" customHeight="1" x14ac:dyDescent="0.3">
      <c r="A23" s="88"/>
      <c r="B23" s="74"/>
      <c r="C23" s="82"/>
      <c r="D23" s="88"/>
      <c r="E23" s="82"/>
      <c r="F23" s="35">
        <v>21198</v>
      </c>
      <c r="G23" s="35">
        <v>0</v>
      </c>
      <c r="H23" s="35">
        <f t="shared" si="0"/>
        <v>21198</v>
      </c>
      <c r="I23" s="2" t="s">
        <v>88</v>
      </c>
      <c r="J23" s="90"/>
    </row>
    <row r="24" spans="1:10" ht="21" customHeight="1" x14ac:dyDescent="0.3">
      <c r="A24" s="88"/>
      <c r="B24" s="74"/>
      <c r="C24" s="82"/>
      <c r="D24" s="88"/>
      <c r="E24" s="82"/>
      <c r="F24" s="35">
        <v>2947</v>
      </c>
      <c r="G24" s="35">
        <v>0</v>
      </c>
      <c r="H24" s="35">
        <f t="shared" si="0"/>
        <v>2947</v>
      </c>
      <c r="I24" s="2" t="s">
        <v>89</v>
      </c>
      <c r="J24" s="90"/>
    </row>
    <row r="25" spans="1:10" ht="21" customHeight="1" x14ac:dyDescent="0.3">
      <c r="A25" s="89"/>
      <c r="B25" s="75"/>
      <c r="C25" s="83"/>
      <c r="D25" s="89"/>
      <c r="E25" s="83"/>
      <c r="F25" s="35">
        <v>533.28</v>
      </c>
      <c r="G25" s="35">
        <v>0</v>
      </c>
      <c r="H25" s="35">
        <f>F25+G25</f>
        <v>533.28</v>
      </c>
      <c r="I25" s="2" t="s">
        <v>165</v>
      </c>
      <c r="J25" s="90"/>
    </row>
    <row r="26" spans="1:10" s="30" customFormat="1" ht="21" customHeight="1" x14ac:dyDescent="0.3">
      <c r="A26" s="33"/>
      <c r="B26" s="29" t="s">
        <v>51</v>
      </c>
      <c r="C26" s="36">
        <f>SUM(C20)</f>
        <v>30000</v>
      </c>
      <c r="D26" s="36">
        <f>SUM(D20)</f>
        <v>1</v>
      </c>
      <c r="E26" s="36">
        <f>SUM(E20)</f>
        <v>30000</v>
      </c>
      <c r="F26" s="36">
        <f>SUM(F20:F25)</f>
        <v>28148.78</v>
      </c>
      <c r="G26" s="36">
        <f>SUM(G20:G25)</f>
        <v>0</v>
      </c>
      <c r="H26" s="36">
        <f>SUM(H20:H25)</f>
        <v>28148.78</v>
      </c>
      <c r="I26" s="34"/>
      <c r="J26" s="91"/>
    </row>
    <row r="27" spans="1:10" ht="21" customHeight="1" x14ac:dyDescent="0.3">
      <c r="A27" s="87">
        <v>5</v>
      </c>
      <c r="B27" s="73" t="s">
        <v>52</v>
      </c>
      <c r="C27" s="81">
        <v>5000</v>
      </c>
      <c r="D27" s="87">
        <v>1</v>
      </c>
      <c r="E27" s="81">
        <f t="shared" si="2"/>
        <v>5000</v>
      </c>
      <c r="F27" s="35">
        <v>239.4</v>
      </c>
      <c r="G27" s="35">
        <v>0</v>
      </c>
      <c r="H27" s="35">
        <f>F27+G27</f>
        <v>239.4</v>
      </c>
      <c r="I27" s="2" t="s">
        <v>94</v>
      </c>
      <c r="J27" s="84" t="s">
        <v>66</v>
      </c>
    </row>
    <row r="28" spans="1:10" ht="21" customHeight="1" x14ac:dyDescent="0.3">
      <c r="A28" s="88"/>
      <c r="B28" s="74"/>
      <c r="C28" s="82"/>
      <c r="D28" s="88"/>
      <c r="E28" s="82"/>
      <c r="F28" s="35">
        <v>426</v>
      </c>
      <c r="G28" s="35">
        <v>0</v>
      </c>
      <c r="H28" s="35">
        <f t="shared" ref="H28:H31" si="8">F28+G28</f>
        <v>426</v>
      </c>
      <c r="I28" s="2" t="s">
        <v>93</v>
      </c>
      <c r="J28" s="85"/>
    </row>
    <row r="29" spans="1:10" ht="21" customHeight="1" x14ac:dyDescent="0.3">
      <c r="A29" s="88"/>
      <c r="B29" s="74"/>
      <c r="C29" s="82"/>
      <c r="D29" s="88"/>
      <c r="E29" s="82"/>
      <c r="F29" s="35">
        <v>1773.19</v>
      </c>
      <c r="G29" s="35">
        <v>0</v>
      </c>
      <c r="H29" s="35">
        <f t="shared" si="8"/>
        <v>1773.19</v>
      </c>
      <c r="I29" s="2" t="s">
        <v>114</v>
      </c>
      <c r="J29" s="85"/>
    </row>
    <row r="30" spans="1:10" ht="21" customHeight="1" x14ac:dyDescent="0.3">
      <c r="A30" s="88"/>
      <c r="B30" s="74"/>
      <c r="C30" s="82"/>
      <c r="D30" s="88"/>
      <c r="E30" s="82"/>
      <c r="F30" s="35">
        <v>1943.1</v>
      </c>
      <c r="G30" s="35">
        <v>0</v>
      </c>
      <c r="H30" s="35">
        <f t="shared" si="8"/>
        <v>1943.1</v>
      </c>
      <c r="I30" s="2" t="s">
        <v>113</v>
      </c>
      <c r="J30" s="85"/>
    </row>
    <row r="31" spans="1:10" ht="21" customHeight="1" x14ac:dyDescent="0.3">
      <c r="A31" s="89"/>
      <c r="B31" s="75"/>
      <c r="C31" s="83"/>
      <c r="D31" s="89"/>
      <c r="E31" s="83"/>
      <c r="F31" s="35">
        <v>6898.36</v>
      </c>
      <c r="G31" s="35">
        <v>0</v>
      </c>
      <c r="H31" s="35">
        <f t="shared" si="8"/>
        <v>6898.36</v>
      </c>
      <c r="I31" s="2" t="s">
        <v>115</v>
      </c>
      <c r="J31" s="85"/>
    </row>
    <row r="32" spans="1:10" s="30" customFormat="1" ht="21" customHeight="1" x14ac:dyDescent="0.3">
      <c r="A32" s="33"/>
      <c r="B32" s="29" t="s">
        <v>57</v>
      </c>
      <c r="C32" s="36">
        <f>SUM(C27)</f>
        <v>5000</v>
      </c>
      <c r="D32" s="36">
        <f>SUM(D27)</f>
        <v>1</v>
      </c>
      <c r="E32" s="36">
        <f>SUM(E27)</f>
        <v>5000</v>
      </c>
      <c r="F32" s="36">
        <f>SUM(F27:F31)</f>
        <v>11280.05</v>
      </c>
      <c r="G32" s="36">
        <f>SUM(G27:G31)</f>
        <v>0</v>
      </c>
      <c r="H32" s="36">
        <f>SUM(H27:H31)</f>
        <v>11280.05</v>
      </c>
      <c r="I32" s="34"/>
      <c r="J32" s="86"/>
    </row>
    <row r="33" spans="1:10" ht="21" customHeight="1" x14ac:dyDescent="0.3">
      <c r="A33" s="70">
        <v>6</v>
      </c>
      <c r="B33" s="69" t="s">
        <v>53</v>
      </c>
      <c r="C33" s="71">
        <v>0</v>
      </c>
      <c r="D33" s="72"/>
      <c r="E33" s="71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84" t="s">
        <v>67</v>
      </c>
    </row>
    <row r="34" spans="1:10" ht="21" customHeight="1" x14ac:dyDescent="0.3">
      <c r="A34" s="70"/>
      <c r="B34" s="69"/>
      <c r="C34" s="71"/>
      <c r="D34" s="72"/>
      <c r="E34" s="71"/>
      <c r="F34" s="35">
        <v>0</v>
      </c>
      <c r="G34" s="35">
        <v>0</v>
      </c>
      <c r="H34" s="35">
        <f t="shared" si="0"/>
        <v>0</v>
      </c>
      <c r="I34" s="2"/>
      <c r="J34" s="90"/>
    </row>
    <row r="35" spans="1:10" ht="21" customHeight="1" x14ac:dyDescent="0.3">
      <c r="A35" s="70"/>
      <c r="B35" s="69"/>
      <c r="C35" s="71"/>
      <c r="D35" s="72"/>
      <c r="E35" s="71"/>
      <c r="F35" s="35">
        <v>0</v>
      </c>
      <c r="G35" s="35">
        <v>0</v>
      </c>
      <c r="H35" s="35">
        <f t="shared" si="0"/>
        <v>0</v>
      </c>
      <c r="I35" s="2"/>
      <c r="J35" s="90"/>
    </row>
    <row r="36" spans="1:10" ht="21" customHeight="1" x14ac:dyDescent="0.3">
      <c r="A36" s="70"/>
      <c r="B36" s="69"/>
      <c r="C36" s="71"/>
      <c r="D36" s="72"/>
      <c r="E36" s="71"/>
      <c r="F36" s="35">
        <v>0</v>
      </c>
      <c r="G36" s="35">
        <v>0</v>
      </c>
      <c r="H36" s="35">
        <f t="shared" si="0"/>
        <v>0</v>
      </c>
      <c r="I36" s="2"/>
      <c r="J36" s="90"/>
    </row>
    <row r="37" spans="1:10" s="30" customFormat="1" ht="21" customHeight="1" x14ac:dyDescent="0.3">
      <c r="A37" s="33"/>
      <c r="B37" s="29" t="s">
        <v>58</v>
      </c>
      <c r="C37" s="36">
        <f>SUM(C33)</f>
        <v>0</v>
      </c>
      <c r="D37" s="36">
        <f t="shared" ref="D37:H37" si="9">SUM(D33)</f>
        <v>0</v>
      </c>
      <c r="E37" s="36">
        <f t="shared" si="9"/>
        <v>0</v>
      </c>
      <c r="F37" s="36">
        <f t="shared" si="9"/>
        <v>0</v>
      </c>
      <c r="G37" s="36">
        <f t="shared" si="9"/>
        <v>0</v>
      </c>
      <c r="H37" s="36">
        <f t="shared" si="9"/>
        <v>0</v>
      </c>
      <c r="I37" s="34"/>
      <c r="J37" s="91"/>
    </row>
    <row r="38" spans="1:10" ht="21" customHeight="1" x14ac:dyDescent="0.3">
      <c r="A38" s="70">
        <v>7</v>
      </c>
      <c r="B38" s="69" t="s">
        <v>54</v>
      </c>
      <c r="C38" s="71">
        <v>0</v>
      </c>
      <c r="D38" s="72"/>
      <c r="E38" s="71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92"/>
    </row>
    <row r="39" spans="1:10" ht="21" customHeight="1" x14ac:dyDescent="0.3">
      <c r="A39" s="70"/>
      <c r="B39" s="69"/>
      <c r="C39" s="71"/>
      <c r="D39" s="72"/>
      <c r="E39" s="71"/>
      <c r="F39" s="35">
        <v>0</v>
      </c>
      <c r="G39" s="35">
        <v>0</v>
      </c>
      <c r="H39" s="35">
        <f t="shared" si="0"/>
        <v>0</v>
      </c>
      <c r="I39" s="2"/>
      <c r="J39" s="93"/>
    </row>
    <row r="40" spans="1:10" ht="21" customHeight="1" x14ac:dyDescent="0.3">
      <c r="A40" s="70"/>
      <c r="B40" s="69"/>
      <c r="C40" s="71"/>
      <c r="D40" s="72"/>
      <c r="E40" s="71"/>
      <c r="F40" s="35">
        <v>0</v>
      </c>
      <c r="G40" s="35">
        <v>0</v>
      </c>
      <c r="H40" s="35">
        <f t="shared" si="0"/>
        <v>0</v>
      </c>
      <c r="I40" s="2"/>
      <c r="J40" s="93"/>
    </row>
    <row r="41" spans="1:10" ht="21" customHeight="1" x14ac:dyDescent="0.3">
      <c r="A41" s="70"/>
      <c r="B41" s="69"/>
      <c r="C41" s="71"/>
      <c r="D41" s="72"/>
      <c r="E41" s="71"/>
      <c r="F41" s="35">
        <v>0</v>
      </c>
      <c r="G41" s="35">
        <v>0</v>
      </c>
      <c r="H41" s="35">
        <f t="shared" si="0"/>
        <v>0</v>
      </c>
      <c r="I41" s="2"/>
      <c r="J41" s="93"/>
    </row>
    <row r="42" spans="1:10" s="30" customFormat="1" ht="21" customHeight="1" x14ac:dyDescent="0.3">
      <c r="A42" s="33"/>
      <c r="B42" s="29" t="s">
        <v>59</v>
      </c>
      <c r="C42" s="36">
        <f>SUM(C38)</f>
        <v>0</v>
      </c>
      <c r="D42" s="36">
        <f t="shared" ref="D42:H42" si="10">SUM(D38)</f>
        <v>0</v>
      </c>
      <c r="E42" s="36">
        <f t="shared" si="10"/>
        <v>0</v>
      </c>
      <c r="F42" s="36">
        <f t="shared" si="10"/>
        <v>0</v>
      </c>
      <c r="G42" s="36">
        <f t="shared" si="10"/>
        <v>0</v>
      </c>
      <c r="H42" s="36">
        <f t="shared" si="10"/>
        <v>0</v>
      </c>
      <c r="I42" s="34"/>
      <c r="J42" s="94"/>
    </row>
    <row r="43" spans="1:10" ht="21" customHeight="1" x14ac:dyDescent="0.3">
      <c r="A43" s="70">
        <v>8</v>
      </c>
      <c r="B43" s="69" t="s">
        <v>3</v>
      </c>
      <c r="C43" s="71">
        <v>0</v>
      </c>
      <c r="D43" s="72"/>
      <c r="E43" s="71">
        <f t="shared" si="2"/>
        <v>0</v>
      </c>
      <c r="F43" s="35">
        <v>0</v>
      </c>
      <c r="G43" s="35">
        <v>0</v>
      </c>
      <c r="H43" s="35">
        <f t="shared" si="0"/>
        <v>0</v>
      </c>
      <c r="I43" s="2"/>
      <c r="J43" s="96" t="s">
        <v>68</v>
      </c>
    </row>
    <row r="44" spans="1:10" ht="21" customHeight="1" x14ac:dyDescent="0.3">
      <c r="A44" s="70"/>
      <c r="B44" s="69"/>
      <c r="C44" s="71"/>
      <c r="D44" s="72"/>
      <c r="E44" s="71"/>
      <c r="F44" s="35">
        <v>0</v>
      </c>
      <c r="G44" s="35">
        <v>0</v>
      </c>
      <c r="H44" s="35">
        <f t="shared" si="0"/>
        <v>0</v>
      </c>
      <c r="I44" s="2"/>
      <c r="J44" s="90"/>
    </row>
    <row r="45" spans="1:10" s="30" customFormat="1" ht="21" customHeight="1" x14ac:dyDescent="0.3">
      <c r="A45" s="33"/>
      <c r="B45" s="29" t="s">
        <v>55</v>
      </c>
      <c r="C45" s="36">
        <f>SUM(C43)</f>
        <v>0</v>
      </c>
      <c r="D45" s="36">
        <f t="shared" ref="D45:H45" si="11">SUM(D43)</f>
        <v>0</v>
      </c>
      <c r="E45" s="36">
        <f t="shared" si="11"/>
        <v>0</v>
      </c>
      <c r="F45" s="36">
        <f t="shared" si="11"/>
        <v>0</v>
      </c>
      <c r="G45" s="36">
        <f t="shared" si="11"/>
        <v>0</v>
      </c>
      <c r="H45" s="36">
        <f t="shared" si="11"/>
        <v>0</v>
      </c>
      <c r="I45" s="34"/>
      <c r="J45" s="91"/>
    </row>
    <row r="46" spans="1:10" ht="21" customHeight="1" x14ac:dyDescent="0.3">
      <c r="A46" s="70">
        <v>9</v>
      </c>
      <c r="B46" s="69" t="s">
        <v>56</v>
      </c>
      <c r="C46" s="71">
        <v>0</v>
      </c>
      <c r="D46" s="72"/>
      <c r="E46" s="71">
        <f t="shared" si="2"/>
        <v>0</v>
      </c>
      <c r="F46" s="35">
        <v>0</v>
      </c>
      <c r="G46" s="35">
        <v>0</v>
      </c>
      <c r="H46" s="35">
        <f t="shared" si="0"/>
        <v>0</v>
      </c>
      <c r="I46" s="2"/>
      <c r="J46" s="84" t="s">
        <v>69</v>
      </c>
    </row>
    <row r="47" spans="1:10" ht="21" customHeight="1" x14ac:dyDescent="0.3">
      <c r="A47" s="70"/>
      <c r="B47" s="69"/>
      <c r="C47" s="71"/>
      <c r="D47" s="72"/>
      <c r="E47" s="71"/>
      <c r="F47" s="35">
        <v>0</v>
      </c>
      <c r="G47" s="35">
        <v>0</v>
      </c>
      <c r="H47" s="35">
        <f t="shared" si="0"/>
        <v>0</v>
      </c>
      <c r="I47" s="2"/>
      <c r="J47" s="85"/>
    </row>
    <row r="48" spans="1:10" ht="21" customHeight="1" x14ac:dyDescent="0.3">
      <c r="A48" s="70"/>
      <c r="B48" s="69"/>
      <c r="C48" s="71"/>
      <c r="D48" s="72"/>
      <c r="E48" s="71"/>
      <c r="F48" s="35">
        <v>0</v>
      </c>
      <c r="G48" s="35">
        <v>0</v>
      </c>
      <c r="H48" s="35">
        <f t="shared" si="0"/>
        <v>0</v>
      </c>
      <c r="I48" s="2"/>
      <c r="J48" s="85"/>
    </row>
    <row r="49" spans="1:10" s="30" customFormat="1" ht="21" customHeight="1" x14ac:dyDescent="0.3">
      <c r="A49" s="33"/>
      <c r="B49" s="29" t="s">
        <v>60</v>
      </c>
      <c r="C49" s="36">
        <f>SUM(C46)</f>
        <v>0</v>
      </c>
      <c r="D49" s="36">
        <f t="shared" ref="D49:H49" si="12">SUM(D46)</f>
        <v>0</v>
      </c>
      <c r="E49" s="36">
        <f t="shared" si="12"/>
        <v>0</v>
      </c>
      <c r="F49" s="36">
        <f t="shared" si="12"/>
        <v>0</v>
      </c>
      <c r="G49" s="36">
        <f t="shared" si="12"/>
        <v>0</v>
      </c>
      <c r="H49" s="36">
        <f t="shared" si="12"/>
        <v>0</v>
      </c>
      <c r="I49" s="34"/>
      <c r="J49" s="86"/>
    </row>
    <row r="50" spans="1:10" ht="21" customHeight="1" x14ac:dyDescent="0.3">
      <c r="A50" s="87">
        <v>10</v>
      </c>
      <c r="B50" s="69" t="s">
        <v>5</v>
      </c>
      <c r="C50" s="71">
        <v>0</v>
      </c>
      <c r="D50" s="72"/>
      <c r="E50" s="71">
        <f t="shared" si="2"/>
        <v>0</v>
      </c>
      <c r="F50" s="35">
        <f>133.59+36.01+63.6</f>
        <v>233.2</v>
      </c>
      <c r="G50" s="35">
        <v>0</v>
      </c>
      <c r="H50" s="35">
        <f>F50+G50</f>
        <v>233.2</v>
      </c>
      <c r="I50" s="2" t="s">
        <v>90</v>
      </c>
      <c r="J50" s="92"/>
    </row>
    <row r="51" spans="1:10" ht="21" customHeight="1" x14ac:dyDescent="0.3">
      <c r="A51" s="88"/>
      <c r="B51" s="69"/>
      <c r="C51" s="71"/>
      <c r="D51" s="72"/>
      <c r="E51" s="71"/>
      <c r="F51" s="35">
        <f>43.53+19.5</f>
        <v>63.03</v>
      </c>
      <c r="G51" s="35">
        <v>0</v>
      </c>
      <c r="H51" s="35">
        <f t="shared" ref="H51:H53" si="13">F51+G51</f>
        <v>63.03</v>
      </c>
      <c r="I51" s="2" t="s">
        <v>91</v>
      </c>
      <c r="J51" s="93"/>
    </row>
    <row r="52" spans="1:10" ht="21" customHeight="1" x14ac:dyDescent="0.3">
      <c r="A52" s="88"/>
      <c r="B52" s="69"/>
      <c r="C52" s="71"/>
      <c r="D52" s="72"/>
      <c r="E52" s="71"/>
      <c r="F52" s="35">
        <v>153.4</v>
      </c>
      <c r="G52" s="35">
        <v>0</v>
      </c>
      <c r="H52" s="35">
        <f t="shared" si="13"/>
        <v>153.4</v>
      </c>
      <c r="I52" s="2" t="s">
        <v>112</v>
      </c>
      <c r="J52" s="93"/>
    </row>
    <row r="53" spans="1:10" ht="21" customHeight="1" x14ac:dyDescent="0.3">
      <c r="A53" s="88"/>
      <c r="B53" s="69"/>
      <c r="C53" s="71"/>
      <c r="D53" s="72"/>
      <c r="E53" s="71"/>
      <c r="F53" s="35">
        <v>284</v>
      </c>
      <c r="G53" s="35">
        <v>0</v>
      </c>
      <c r="H53" s="35">
        <f t="shared" si="13"/>
        <v>284</v>
      </c>
      <c r="I53" s="2" t="s">
        <v>104</v>
      </c>
      <c r="J53" s="93"/>
    </row>
    <row r="54" spans="1:10" ht="21" customHeight="1" x14ac:dyDescent="0.3">
      <c r="A54" s="88"/>
      <c r="B54" s="69"/>
      <c r="C54" s="71"/>
      <c r="D54" s="72"/>
      <c r="E54" s="71"/>
      <c r="F54" s="35">
        <v>202.2</v>
      </c>
      <c r="G54" s="35">
        <v>0</v>
      </c>
      <c r="H54" s="35">
        <f>F54+G54</f>
        <v>202.2</v>
      </c>
      <c r="I54" s="2" t="s">
        <v>106</v>
      </c>
      <c r="J54" s="93"/>
    </row>
    <row r="55" spans="1:10" ht="21" customHeight="1" x14ac:dyDescent="0.3">
      <c r="A55" s="88"/>
      <c r="B55" s="69"/>
      <c r="C55" s="71"/>
      <c r="D55" s="72"/>
      <c r="E55" s="71"/>
      <c r="F55" s="35">
        <v>196.5</v>
      </c>
      <c r="G55" s="35">
        <v>0</v>
      </c>
      <c r="H55" s="35">
        <f>F55+G55</f>
        <v>196.5</v>
      </c>
      <c r="I55" s="2" t="s">
        <v>105</v>
      </c>
      <c r="J55" s="93"/>
    </row>
    <row r="56" spans="1:10" ht="21" customHeight="1" x14ac:dyDescent="0.3">
      <c r="A56" s="88"/>
      <c r="B56" s="69"/>
      <c r="C56" s="71"/>
      <c r="D56" s="72"/>
      <c r="E56" s="71"/>
      <c r="F56" s="35">
        <v>134.6</v>
      </c>
      <c r="G56" s="35">
        <v>0</v>
      </c>
      <c r="H56" s="35">
        <f t="shared" ref="H56:H60" si="14">F56+G56</f>
        <v>134.6</v>
      </c>
      <c r="I56" s="2" t="s">
        <v>109</v>
      </c>
      <c r="J56" s="93"/>
    </row>
    <row r="57" spans="1:10" ht="21" customHeight="1" x14ac:dyDescent="0.3">
      <c r="A57" s="88"/>
      <c r="B57" s="69"/>
      <c r="C57" s="71"/>
      <c r="D57" s="72"/>
      <c r="E57" s="71"/>
      <c r="F57" s="35">
        <f>239.39+209.32</f>
        <v>448.71</v>
      </c>
      <c r="G57" s="35">
        <v>0</v>
      </c>
      <c r="H57" s="35">
        <f t="shared" si="14"/>
        <v>448.71</v>
      </c>
      <c r="I57" s="2" t="s">
        <v>108</v>
      </c>
      <c r="J57" s="93"/>
    </row>
    <row r="58" spans="1:10" ht="21" customHeight="1" x14ac:dyDescent="0.3">
      <c r="A58" s="88"/>
      <c r="B58" s="69"/>
      <c r="C58" s="71"/>
      <c r="D58" s="72"/>
      <c r="E58" s="71"/>
      <c r="F58" s="35">
        <v>162</v>
      </c>
      <c r="G58" s="35">
        <v>0</v>
      </c>
      <c r="H58" s="35">
        <f t="shared" si="14"/>
        <v>162</v>
      </c>
      <c r="I58" s="2" t="s">
        <v>110</v>
      </c>
      <c r="J58" s="93"/>
    </row>
    <row r="59" spans="1:10" ht="21" customHeight="1" x14ac:dyDescent="0.3">
      <c r="A59" s="88"/>
      <c r="B59" s="69"/>
      <c r="C59" s="71"/>
      <c r="D59" s="72"/>
      <c r="E59" s="71"/>
      <c r="F59" s="35">
        <v>260</v>
      </c>
      <c r="G59" s="35">
        <v>0</v>
      </c>
      <c r="H59" s="35">
        <f t="shared" si="14"/>
        <v>260</v>
      </c>
      <c r="I59" s="2" t="s">
        <v>116</v>
      </c>
      <c r="J59" s="93"/>
    </row>
    <row r="60" spans="1:10" ht="21" customHeight="1" x14ac:dyDescent="0.3">
      <c r="A60" s="89"/>
      <c r="B60" s="69"/>
      <c r="C60" s="71"/>
      <c r="D60" s="72"/>
      <c r="E60" s="71"/>
      <c r="F60" s="35">
        <v>238</v>
      </c>
      <c r="G60" s="35">
        <v>0</v>
      </c>
      <c r="H60" s="35">
        <f t="shared" si="14"/>
        <v>238</v>
      </c>
      <c r="I60" s="2" t="s">
        <v>107</v>
      </c>
      <c r="J60" s="93"/>
    </row>
    <row r="61" spans="1:10" s="30" customFormat="1" ht="21" customHeight="1" x14ac:dyDescent="0.3">
      <c r="A61" s="33"/>
      <c r="B61" s="29" t="s">
        <v>61</v>
      </c>
      <c r="C61" s="36">
        <f>SUM(C50)</f>
        <v>0</v>
      </c>
      <c r="D61" s="36">
        <f t="shared" ref="D61:G61" si="15">SUM(D50)</f>
        <v>0</v>
      </c>
      <c r="E61" s="36">
        <f t="shared" si="15"/>
        <v>0</v>
      </c>
      <c r="F61" s="36">
        <f>SUM(F50:F60)</f>
        <v>2375.64</v>
      </c>
      <c r="G61" s="36">
        <f t="shared" si="15"/>
        <v>0</v>
      </c>
      <c r="H61" s="36">
        <f>SUM(H50:H60)</f>
        <v>2375.64</v>
      </c>
      <c r="I61" s="34"/>
      <c r="J61" s="94"/>
    </row>
    <row r="62" spans="1:10" ht="21" customHeight="1" x14ac:dyDescent="0.3">
      <c r="A62" s="33"/>
      <c r="B62" s="29" t="s">
        <v>62</v>
      </c>
      <c r="C62" s="36">
        <f t="shared" ref="C62:G62" si="16">SUM(C61,C49,C45,C42,C37,C32,C26,C19,C14,C11)</f>
        <v>40000</v>
      </c>
      <c r="D62" s="36">
        <f t="shared" si="16"/>
        <v>3</v>
      </c>
      <c r="E62" s="36">
        <f t="shared" si="16"/>
        <v>40000</v>
      </c>
      <c r="F62" s="36">
        <f t="shared" si="16"/>
        <v>43952.47</v>
      </c>
      <c r="G62" s="36">
        <f t="shared" si="16"/>
        <v>0</v>
      </c>
      <c r="H62" s="36">
        <f>SUM(H61,H49,H45,H42,H37,H32,H26,H19,H14,H11)</f>
        <v>43952.47</v>
      </c>
      <c r="I62" s="34"/>
      <c r="J62" s="38"/>
    </row>
    <row r="66" spans="1:9" ht="21" customHeight="1" x14ac:dyDescent="0.3">
      <c r="A66" s="78" t="s">
        <v>12</v>
      </c>
      <c r="B66" s="79"/>
      <c r="C66" s="76" t="s">
        <v>13</v>
      </c>
      <c r="D66" s="76"/>
      <c r="E66" s="76" t="s">
        <v>17</v>
      </c>
      <c r="F66" s="76"/>
      <c r="G66" s="76" t="s">
        <v>18</v>
      </c>
      <c r="H66" s="76"/>
      <c r="I66" s="31" t="s">
        <v>14</v>
      </c>
    </row>
    <row r="67" spans="1:9" ht="21" customHeight="1" x14ac:dyDescent="0.3">
      <c r="A67" s="80">
        <f>E62</f>
        <v>40000</v>
      </c>
      <c r="B67" s="77"/>
      <c r="C67" s="77">
        <f>H62</f>
        <v>43952.47</v>
      </c>
      <c r="D67" s="77"/>
      <c r="E67" s="77">
        <f>F62</f>
        <v>43952.47</v>
      </c>
      <c r="F67" s="77"/>
      <c r="G67" s="77">
        <f>G62</f>
        <v>0</v>
      </c>
      <c r="H67" s="77"/>
      <c r="I67" s="32">
        <f>A67-C67</f>
        <v>-3952.4700000000012</v>
      </c>
    </row>
  </sheetData>
  <mergeCells count="75">
    <mergeCell ref="C15:C18"/>
    <mergeCell ref="E15:E18"/>
    <mergeCell ref="D15:D18"/>
    <mergeCell ref="J6:J11"/>
    <mergeCell ref="J12:J14"/>
    <mergeCell ref="J43:J45"/>
    <mergeCell ref="J50:J61"/>
    <mergeCell ref="D20:D25"/>
    <mergeCell ref="J15:J19"/>
    <mergeCell ref="J20:J26"/>
    <mergeCell ref="A12:A13"/>
    <mergeCell ref="B12:B13"/>
    <mergeCell ref="C12:C13"/>
    <mergeCell ref="D12:D13"/>
    <mergeCell ref="E12:E13"/>
    <mergeCell ref="D50:D60"/>
    <mergeCell ref="E50:E60"/>
    <mergeCell ref="C43:C44"/>
    <mergeCell ref="E43:E44"/>
    <mergeCell ref="D43:D44"/>
    <mergeCell ref="D38:D41"/>
    <mergeCell ref="E38:E41"/>
    <mergeCell ref="E20:E25"/>
    <mergeCell ref="J46:J49"/>
    <mergeCell ref="J27:J32"/>
    <mergeCell ref="J33:J37"/>
    <mergeCell ref="D27:D31"/>
    <mergeCell ref="E27:E31"/>
    <mergeCell ref="D33:D36"/>
    <mergeCell ref="E33:E36"/>
    <mergeCell ref="J38:J42"/>
    <mergeCell ref="G66:H66"/>
    <mergeCell ref="G67:H67"/>
    <mergeCell ref="A66:B66"/>
    <mergeCell ref="A46:A48"/>
    <mergeCell ref="B46:B48"/>
    <mergeCell ref="C46:C48"/>
    <mergeCell ref="D46:D48"/>
    <mergeCell ref="E46:E48"/>
    <mergeCell ref="A67:B67"/>
    <mergeCell ref="C66:D66"/>
    <mergeCell ref="C67:D67"/>
    <mergeCell ref="E66:F66"/>
    <mergeCell ref="E67:F67"/>
    <mergeCell ref="B50:B60"/>
    <mergeCell ref="A50:A60"/>
    <mergeCell ref="C50:C60"/>
    <mergeCell ref="C33:C36"/>
    <mergeCell ref="A15:A18"/>
    <mergeCell ref="A33:A36"/>
    <mergeCell ref="A38:A41"/>
    <mergeCell ref="A43:A44"/>
    <mergeCell ref="B15:B18"/>
    <mergeCell ref="B33:B36"/>
    <mergeCell ref="B38:B41"/>
    <mergeCell ref="B43:B44"/>
    <mergeCell ref="B27:B31"/>
    <mergeCell ref="A27:A31"/>
    <mergeCell ref="C27:C31"/>
    <mergeCell ref="C38:C41"/>
    <mergeCell ref="C20:C25"/>
    <mergeCell ref="B20:B25"/>
    <mergeCell ref="A20:A25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52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8"/>
  <sheetViews>
    <sheetView tabSelected="1" topLeftCell="A5" zoomScaleNormal="100" workbookViewId="0">
      <selection activeCell="E17" sqref="E17:F18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3" t="s">
        <v>70</v>
      </c>
      <c r="C5" s="63"/>
      <c r="D5" s="63"/>
      <c r="E5" s="63"/>
      <c r="F5" s="63"/>
      <c r="G5" s="63"/>
      <c r="H5" s="63"/>
      <c r="I5" s="63"/>
      <c r="J5" s="63"/>
      <c r="K5" s="63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7" t="s">
        <v>75</v>
      </c>
      <c r="G8" s="97"/>
      <c r="H8" s="12" t="s">
        <v>21</v>
      </c>
      <c r="I8" s="11"/>
      <c r="J8" s="97" t="s">
        <v>76</v>
      </c>
      <c r="K8" s="98"/>
    </row>
    <row r="9" spans="2:11" ht="18.75" customHeight="1" x14ac:dyDescent="0.3">
      <c r="B9" s="10"/>
      <c r="C9" s="11"/>
      <c r="D9" s="12" t="s">
        <v>20</v>
      </c>
      <c r="E9" s="12"/>
      <c r="F9" s="97" t="s">
        <v>78</v>
      </c>
      <c r="G9" s="97"/>
      <c r="H9" s="12" t="s">
        <v>23</v>
      </c>
      <c r="I9" s="11"/>
      <c r="J9" s="97">
        <v>9.2200000000000006</v>
      </c>
      <c r="K9" s="98"/>
    </row>
    <row r="10" spans="2:11" ht="18.75" customHeight="1" x14ac:dyDescent="0.3">
      <c r="B10" s="10"/>
      <c r="C10" s="11"/>
      <c r="D10" s="12" t="s">
        <v>22</v>
      </c>
      <c r="E10" s="12"/>
      <c r="F10" s="97" t="s">
        <v>79</v>
      </c>
      <c r="G10" s="97"/>
      <c r="H10" s="12" t="s">
        <v>73</v>
      </c>
      <c r="I10" s="11"/>
      <c r="J10" s="97" t="s">
        <v>80</v>
      </c>
      <c r="K10" s="98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103" t="s">
        <v>24</v>
      </c>
      <c r="C13" s="104"/>
      <c r="D13" s="16" t="s">
        <v>25</v>
      </c>
      <c r="E13" s="103" t="s">
        <v>26</v>
      </c>
      <c r="F13" s="104"/>
      <c r="G13" s="17" t="s">
        <v>27</v>
      </c>
      <c r="H13" s="18" t="s">
        <v>28</v>
      </c>
      <c r="I13" s="103" t="s">
        <v>29</v>
      </c>
      <c r="J13" s="104"/>
      <c r="K13" s="17" t="s">
        <v>30</v>
      </c>
    </row>
    <row r="14" spans="2:11" ht="18" customHeight="1" x14ac:dyDescent="0.3">
      <c r="B14" s="99">
        <v>1</v>
      </c>
      <c r="C14" s="100"/>
      <c r="D14" s="105" t="s">
        <v>31</v>
      </c>
      <c r="E14" s="99" t="s">
        <v>32</v>
      </c>
      <c r="F14" s="100"/>
      <c r="G14" s="19">
        <v>0</v>
      </c>
      <c r="H14" s="19"/>
      <c r="I14" s="114"/>
      <c r="J14" s="115"/>
      <c r="K14" s="20" t="s">
        <v>74</v>
      </c>
    </row>
    <row r="15" spans="2:11" ht="18.399999999999999" customHeight="1" x14ac:dyDescent="0.3">
      <c r="B15" s="99">
        <v>2</v>
      </c>
      <c r="C15" s="100"/>
      <c r="D15" s="106"/>
      <c r="E15" s="108" t="s">
        <v>33</v>
      </c>
      <c r="F15" s="109"/>
      <c r="G15" s="39">
        <f>10+52+30+215.8+69.44+107.59+75.9+100.45+13+39</f>
        <v>713.18000000000006</v>
      </c>
      <c r="H15" s="39">
        <f>10+52+30+215.8+69.44+107.59+75.9+100.45+13+39</f>
        <v>713.18000000000006</v>
      </c>
      <c r="I15" s="101"/>
      <c r="J15" s="102"/>
      <c r="K15" s="42" t="s">
        <v>102</v>
      </c>
    </row>
    <row r="16" spans="2:11" ht="18.399999999999999" customHeight="1" x14ac:dyDescent="0.3">
      <c r="B16" s="40"/>
      <c r="C16" s="41"/>
      <c r="D16" s="106"/>
      <c r="E16" s="112"/>
      <c r="F16" s="113"/>
      <c r="G16" s="39">
        <f>277.4+475.81</f>
        <v>753.21</v>
      </c>
      <c r="H16" s="39">
        <f>277.4+475.81</f>
        <v>753.21</v>
      </c>
      <c r="I16" s="43"/>
      <c r="J16" s="44"/>
      <c r="K16" s="42" t="s">
        <v>101</v>
      </c>
    </row>
    <row r="17" spans="2:11" ht="18" customHeight="1" x14ac:dyDescent="0.3">
      <c r="B17" s="99">
        <v>3</v>
      </c>
      <c r="C17" s="100"/>
      <c r="D17" s="106"/>
      <c r="E17" s="108" t="s">
        <v>34</v>
      </c>
      <c r="F17" s="109"/>
      <c r="G17" s="39">
        <v>429</v>
      </c>
      <c r="H17" s="39">
        <v>429</v>
      </c>
      <c r="I17" s="101"/>
      <c r="J17" s="102"/>
      <c r="K17" s="42" t="s">
        <v>92</v>
      </c>
    </row>
    <row r="18" spans="2:11" ht="18" customHeight="1" x14ac:dyDescent="0.3">
      <c r="B18" s="99">
        <v>4</v>
      </c>
      <c r="C18" s="100"/>
      <c r="D18" s="106"/>
      <c r="E18" s="112"/>
      <c r="F18" s="113"/>
      <c r="G18" s="39">
        <v>4473.79</v>
      </c>
      <c r="H18" s="39">
        <v>4473.79</v>
      </c>
      <c r="I18" s="43"/>
      <c r="J18" s="44"/>
      <c r="K18" s="42" t="s">
        <v>103</v>
      </c>
    </row>
    <row r="19" spans="2:11" ht="18" customHeight="1" x14ac:dyDescent="0.3">
      <c r="B19" s="99">
        <v>5</v>
      </c>
      <c r="C19" s="100"/>
      <c r="D19" s="106"/>
      <c r="E19" s="108" t="s">
        <v>35</v>
      </c>
      <c r="F19" s="109"/>
      <c r="G19" s="39">
        <v>138.9</v>
      </c>
      <c r="H19" s="39">
        <v>138.9</v>
      </c>
      <c r="I19" s="101"/>
      <c r="J19" s="102"/>
      <c r="K19" s="42" t="s">
        <v>77</v>
      </c>
    </row>
    <row r="20" spans="2:11" ht="18" customHeight="1" x14ac:dyDescent="0.3">
      <c r="B20" s="99">
        <v>6</v>
      </c>
      <c r="C20" s="100"/>
      <c r="D20" s="106"/>
      <c r="E20" s="110"/>
      <c r="F20" s="111"/>
      <c r="G20" s="39">
        <v>224</v>
      </c>
      <c r="H20" s="39">
        <v>224</v>
      </c>
      <c r="I20" s="43"/>
      <c r="J20" s="44"/>
      <c r="K20" s="42" t="s">
        <v>98</v>
      </c>
    </row>
    <row r="21" spans="2:11" ht="18" customHeight="1" x14ac:dyDescent="0.3">
      <c r="B21" s="99">
        <v>7</v>
      </c>
      <c r="C21" s="100"/>
      <c r="D21" s="106"/>
      <c r="E21" s="110"/>
      <c r="F21" s="111"/>
      <c r="G21" s="39">
        <v>320.3</v>
      </c>
      <c r="H21" s="39">
        <v>320.3</v>
      </c>
      <c r="I21" s="43"/>
      <c r="J21" s="44"/>
      <c r="K21" s="42" t="s">
        <v>95</v>
      </c>
    </row>
    <row r="22" spans="2:11" ht="18" customHeight="1" x14ac:dyDescent="0.3">
      <c r="B22" s="99">
        <v>8</v>
      </c>
      <c r="C22" s="100"/>
      <c r="D22" s="106"/>
      <c r="E22" s="110"/>
      <c r="F22" s="111"/>
      <c r="G22" s="39">
        <v>116.33</v>
      </c>
      <c r="H22" s="39">
        <v>116.33</v>
      </c>
      <c r="I22" s="43"/>
      <c r="J22" s="44"/>
      <c r="K22" s="42" t="s">
        <v>83</v>
      </c>
    </row>
    <row r="23" spans="2:11" ht="18" customHeight="1" x14ac:dyDescent="0.3">
      <c r="B23" s="40"/>
      <c r="C23" s="41"/>
      <c r="D23" s="106"/>
      <c r="E23" s="110"/>
      <c r="F23" s="111"/>
      <c r="G23" s="39">
        <v>65.489999999999995</v>
      </c>
      <c r="H23" s="39">
        <v>65.489999999999995</v>
      </c>
      <c r="I23" s="43"/>
      <c r="J23" s="44"/>
      <c r="K23" s="42" t="s">
        <v>83</v>
      </c>
    </row>
    <row r="24" spans="2:11" ht="18" customHeight="1" x14ac:dyDescent="0.3">
      <c r="B24" s="99">
        <v>9</v>
      </c>
      <c r="C24" s="100"/>
      <c r="D24" s="106"/>
      <c r="E24" s="110"/>
      <c r="F24" s="111"/>
      <c r="G24" s="39">
        <v>185</v>
      </c>
      <c r="H24" s="39">
        <v>185</v>
      </c>
      <c r="I24" s="101"/>
      <c r="J24" s="102"/>
      <c r="K24" s="42" t="s">
        <v>97</v>
      </c>
    </row>
    <row r="25" spans="2:11" ht="18" customHeight="1" x14ac:dyDescent="0.3">
      <c r="B25" s="40"/>
      <c r="C25" s="41"/>
      <c r="D25" s="106"/>
      <c r="E25" s="110"/>
      <c r="F25" s="111"/>
      <c r="G25" s="39">
        <v>66</v>
      </c>
      <c r="H25" s="39">
        <v>66</v>
      </c>
      <c r="I25" s="43"/>
      <c r="J25" s="44"/>
      <c r="K25" s="42" t="s">
        <v>166</v>
      </c>
    </row>
    <row r="26" spans="2:11" ht="18" customHeight="1" x14ac:dyDescent="0.3">
      <c r="B26" s="99">
        <v>10</v>
      </c>
      <c r="C26" s="100"/>
      <c r="D26" s="106"/>
      <c r="E26" s="110"/>
      <c r="F26" s="111"/>
      <c r="G26" s="39">
        <v>20</v>
      </c>
      <c r="H26" s="39">
        <v>20</v>
      </c>
      <c r="I26" s="43"/>
      <c r="J26" s="44"/>
      <c r="K26" s="42" t="s">
        <v>96</v>
      </c>
    </row>
    <row r="27" spans="2:11" ht="18" customHeight="1" x14ac:dyDescent="0.3">
      <c r="B27" s="40"/>
      <c r="C27" s="41"/>
      <c r="D27" s="106"/>
      <c r="E27" s="110"/>
      <c r="F27" s="111"/>
      <c r="G27" s="39">
        <v>113.37</v>
      </c>
      <c r="H27" s="39"/>
      <c r="I27" s="43"/>
      <c r="J27" s="44">
        <v>113.37</v>
      </c>
      <c r="K27" s="42" t="s">
        <v>111</v>
      </c>
    </row>
    <row r="28" spans="2:11" ht="18" customHeight="1" x14ac:dyDescent="0.3">
      <c r="B28" s="40"/>
      <c r="C28" s="41"/>
      <c r="D28" s="106"/>
      <c r="E28" s="110"/>
      <c r="F28" s="111"/>
      <c r="G28" s="39">
        <f>83+39.15</f>
        <v>122.15</v>
      </c>
      <c r="H28" s="39">
        <f>83+39.15</f>
        <v>122.15</v>
      </c>
      <c r="I28" s="43"/>
      <c r="J28" s="44"/>
      <c r="K28" s="42" t="s">
        <v>99</v>
      </c>
    </row>
    <row r="29" spans="2:11" ht="18" customHeight="1" x14ac:dyDescent="0.3">
      <c r="B29" s="40"/>
      <c r="C29" s="41"/>
      <c r="D29" s="106"/>
      <c r="E29" s="110"/>
      <c r="F29" s="111"/>
      <c r="G29" s="39">
        <f>34+63</f>
        <v>97</v>
      </c>
      <c r="H29" s="39">
        <f>34+63</f>
        <v>97</v>
      </c>
      <c r="I29" s="43"/>
      <c r="J29" s="44"/>
      <c r="K29" s="42" t="s">
        <v>100</v>
      </c>
    </row>
    <row r="30" spans="2:11" ht="18" customHeight="1" x14ac:dyDescent="0.3">
      <c r="B30" s="99">
        <v>12</v>
      </c>
      <c r="C30" s="100"/>
      <c r="D30" s="107"/>
      <c r="E30" s="99"/>
      <c r="F30" s="100"/>
      <c r="G30" s="39">
        <v>0</v>
      </c>
      <c r="H30" s="39"/>
      <c r="I30" s="101"/>
      <c r="J30" s="102"/>
      <c r="K30" s="45"/>
    </row>
    <row r="31" spans="2:11" ht="18" customHeight="1" x14ac:dyDescent="0.3">
      <c r="B31" s="99">
        <v>13</v>
      </c>
      <c r="C31" s="100"/>
      <c r="D31" s="105" t="s">
        <v>36</v>
      </c>
      <c r="E31" s="119" t="s">
        <v>84</v>
      </c>
      <c r="F31" s="119"/>
      <c r="G31" s="39">
        <v>14</v>
      </c>
      <c r="H31" s="39">
        <v>14</v>
      </c>
      <c r="I31" s="101"/>
      <c r="J31" s="102"/>
      <c r="K31" s="42"/>
    </row>
    <row r="32" spans="2:11" ht="18" customHeight="1" x14ac:dyDescent="0.3">
      <c r="B32" s="99">
        <v>14</v>
      </c>
      <c r="C32" s="100"/>
      <c r="D32" s="107"/>
      <c r="E32" s="120"/>
      <c r="F32" s="120"/>
      <c r="G32" s="39"/>
      <c r="H32" s="39"/>
      <c r="I32" s="101"/>
      <c r="J32" s="102"/>
      <c r="K32" s="42"/>
    </row>
    <row r="33" spans="2:11" ht="18" customHeight="1" x14ac:dyDescent="0.3">
      <c r="B33" s="103" t="s">
        <v>37</v>
      </c>
      <c r="C33" s="121"/>
      <c r="D33" s="121"/>
      <c r="E33" s="121"/>
      <c r="F33" s="104"/>
      <c r="G33" s="21">
        <f>SUM(G14:G32)</f>
        <v>7851.7199999999993</v>
      </c>
      <c r="H33" s="21">
        <f>SUM(H14:H32)</f>
        <v>7738.3499999999995</v>
      </c>
      <c r="I33" s="117">
        <f>SUM(I14:J32)</f>
        <v>113.37</v>
      </c>
      <c r="J33" s="118"/>
      <c r="K33" s="22"/>
    </row>
    <row r="34" spans="2:11" ht="18" customHeight="1" x14ac:dyDescent="0.3">
      <c r="B34" s="11"/>
      <c r="C34" s="11"/>
      <c r="D34" s="11"/>
      <c r="E34" s="11"/>
      <c r="F34" s="11"/>
      <c r="G34" s="11"/>
      <c r="H34" s="11"/>
      <c r="I34" s="11"/>
      <c r="J34" s="23"/>
      <c r="K34" s="11"/>
    </row>
    <row r="35" spans="2:11" ht="18" customHeight="1" x14ac:dyDescent="0.3">
      <c r="B35" s="122" t="s">
        <v>28</v>
      </c>
      <c r="C35" s="122"/>
      <c r="D35" s="122"/>
      <c r="E35" s="122"/>
      <c r="F35" s="122"/>
      <c r="G35" s="122" t="s">
        <v>38</v>
      </c>
      <c r="H35" s="122"/>
      <c r="I35" s="122"/>
      <c r="J35" s="122"/>
      <c r="K35" s="17" t="s">
        <v>39</v>
      </c>
    </row>
    <row r="36" spans="2:11" ht="18" customHeight="1" x14ac:dyDescent="0.3">
      <c r="B36" s="116">
        <f>H33</f>
        <v>7738.3499999999995</v>
      </c>
      <c r="C36" s="116"/>
      <c r="D36" s="116"/>
      <c r="E36" s="116"/>
      <c r="F36" s="116"/>
      <c r="G36" s="116">
        <f>I33</f>
        <v>113.37</v>
      </c>
      <c r="H36" s="116"/>
      <c r="I36" s="116"/>
      <c r="J36" s="116"/>
      <c r="K36" s="24">
        <f>SUM(B36:J36)</f>
        <v>7851.7199999999993</v>
      </c>
    </row>
    <row r="37" spans="2:11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3">
      <c r="B38" s="11" t="s">
        <v>40</v>
      </c>
      <c r="C38" s="11"/>
      <c r="D38" s="11"/>
      <c r="E38" s="11"/>
      <c r="F38" s="11" t="s">
        <v>41</v>
      </c>
      <c r="G38" s="11" t="s">
        <v>42</v>
      </c>
      <c r="H38" s="11"/>
      <c r="I38" s="11"/>
      <c r="J38" s="11" t="s">
        <v>43</v>
      </c>
      <c r="K38" s="11"/>
    </row>
  </sheetData>
  <mergeCells count="46">
    <mergeCell ref="B18:C18"/>
    <mergeCell ref="B20:C20"/>
    <mergeCell ref="B21:C21"/>
    <mergeCell ref="B24:C24"/>
    <mergeCell ref="B26:C26"/>
    <mergeCell ref="G36:J36"/>
    <mergeCell ref="B36:F36"/>
    <mergeCell ref="I32:J32"/>
    <mergeCell ref="I33:J33"/>
    <mergeCell ref="E31:F31"/>
    <mergeCell ref="I31:J31"/>
    <mergeCell ref="E32:F32"/>
    <mergeCell ref="B32:C32"/>
    <mergeCell ref="B33:F33"/>
    <mergeCell ref="B35:F35"/>
    <mergeCell ref="G35:J35"/>
    <mergeCell ref="B31:C31"/>
    <mergeCell ref="D31:D32"/>
    <mergeCell ref="I19:J19"/>
    <mergeCell ref="I30:J30"/>
    <mergeCell ref="I13:J13"/>
    <mergeCell ref="I14:J14"/>
    <mergeCell ref="I15:J15"/>
    <mergeCell ref="I24:J24"/>
    <mergeCell ref="E13:F13"/>
    <mergeCell ref="E14:F14"/>
    <mergeCell ref="D14:D30"/>
    <mergeCell ref="E19:F29"/>
    <mergeCell ref="E17:F18"/>
    <mergeCell ref="E15:F16"/>
    <mergeCell ref="B5:K5"/>
    <mergeCell ref="J8:K8"/>
    <mergeCell ref="J9:K9"/>
    <mergeCell ref="J10:K10"/>
    <mergeCell ref="E30:F30"/>
    <mergeCell ref="I17:J17"/>
    <mergeCell ref="F8:G8"/>
    <mergeCell ref="F9:G9"/>
    <mergeCell ref="F10:G10"/>
    <mergeCell ref="B13:C13"/>
    <mergeCell ref="B14:C14"/>
    <mergeCell ref="B15:C15"/>
    <mergeCell ref="B17:C17"/>
    <mergeCell ref="B19:C19"/>
    <mergeCell ref="B30:C30"/>
    <mergeCell ref="B22:C22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BC8A-95B3-4BE8-801A-28E9D7EE4AE4}">
  <sheetPr>
    <outlinePr summaryBelow="0" summaryRight="0"/>
  </sheetPr>
  <dimension ref="A1:P194"/>
  <sheetViews>
    <sheetView workbookViewId="0">
      <pane ySplit="1" topLeftCell="A2" activePane="bottomLeft" state="frozen"/>
      <selection pane="bottomLeft" activeCell="C15" sqref="C15"/>
    </sheetView>
  </sheetViews>
  <sheetFormatPr defaultColWidth="13.06640625" defaultRowHeight="12.75" x14ac:dyDescent="0.3"/>
  <cols>
    <col min="1" max="1" width="7.46484375" style="48" customWidth="1"/>
    <col min="2" max="2" width="24.265625" style="48" customWidth="1"/>
    <col min="3" max="3" width="14.9296875" style="48" customWidth="1"/>
    <col min="4" max="4" width="25.19921875" style="48" customWidth="1"/>
    <col min="5" max="5" width="23.33203125" style="48" customWidth="1"/>
    <col min="6" max="16" width="13.06640625" style="48" customWidth="1"/>
    <col min="17" max="16384" width="13.06640625" style="48"/>
  </cols>
  <sheetData>
    <row r="1" spans="1:16" ht="17.25" x14ac:dyDescent="0.3">
      <c r="A1" s="46" t="s">
        <v>24</v>
      </c>
      <c r="B1" s="46" t="s">
        <v>117</v>
      </c>
      <c r="C1" s="46" t="s">
        <v>118</v>
      </c>
      <c r="D1" s="46" t="s">
        <v>119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74.95" customHeight="1" x14ac:dyDescent="0.3">
      <c r="A2" s="49">
        <v>1</v>
      </c>
      <c r="B2" s="49" t="s">
        <v>120</v>
      </c>
      <c r="C2" s="49">
        <v>206.9</v>
      </c>
      <c r="D2" s="50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74.95" customHeight="1" x14ac:dyDescent="0.3">
      <c r="A3" s="49">
        <v>2</v>
      </c>
      <c r="B3" s="49" t="s">
        <v>121</v>
      </c>
      <c r="C3" s="49">
        <v>255.84</v>
      </c>
      <c r="D3" s="50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74.2" customHeight="1" x14ac:dyDescent="0.3">
      <c r="A4" s="49">
        <v>3</v>
      </c>
      <c r="B4" s="49" t="s">
        <v>122</v>
      </c>
      <c r="C4" s="49">
        <v>158.63999999999999</v>
      </c>
      <c r="D4" s="5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75.3" customHeight="1" x14ac:dyDescent="0.3">
      <c r="A5" s="49">
        <v>4</v>
      </c>
      <c r="B5" s="49" t="s">
        <v>123</v>
      </c>
      <c r="C5" s="49">
        <v>231</v>
      </c>
      <c r="D5" s="50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77.75" customHeight="1" x14ac:dyDescent="0.3">
      <c r="A6" s="49">
        <v>5</v>
      </c>
      <c r="B6" s="49" t="s">
        <v>124</v>
      </c>
      <c r="C6" s="49">
        <v>303</v>
      </c>
      <c r="D6" s="50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74.45" customHeight="1" x14ac:dyDescent="0.3">
      <c r="A7" s="49">
        <v>6</v>
      </c>
      <c r="B7" s="49" t="s">
        <v>125</v>
      </c>
      <c r="C7" s="49">
        <v>170.76</v>
      </c>
      <c r="D7" s="50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74.55" customHeight="1" x14ac:dyDescent="0.3">
      <c r="A8" s="49">
        <v>9</v>
      </c>
      <c r="B8" s="49" t="s">
        <v>126</v>
      </c>
      <c r="C8" s="49">
        <v>35.9</v>
      </c>
      <c r="D8" s="50"/>
      <c r="E8" s="51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75.5" customHeight="1" x14ac:dyDescent="0.3">
      <c r="A9" s="49">
        <v>10</v>
      </c>
      <c r="B9" s="49" t="s">
        <v>127</v>
      </c>
      <c r="C9" s="49">
        <v>40.799999999999997</v>
      </c>
      <c r="D9" s="50"/>
      <c r="E9" s="51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ht="73.25" customHeight="1" x14ac:dyDescent="0.3">
      <c r="A10" s="49">
        <v>11</v>
      </c>
      <c r="B10" s="49" t="s">
        <v>128</v>
      </c>
      <c r="C10" s="49">
        <v>124.5</v>
      </c>
      <c r="D10" s="50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75.3" customHeight="1" x14ac:dyDescent="0.3">
      <c r="A11" s="49">
        <v>12</v>
      </c>
      <c r="B11" s="49" t="s">
        <v>129</v>
      </c>
      <c r="C11" s="49">
        <v>124.4</v>
      </c>
      <c r="D11" s="50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72.3" customHeight="1" x14ac:dyDescent="0.3">
      <c r="A12" s="49">
        <v>13</v>
      </c>
      <c r="B12" s="49" t="s">
        <v>130</v>
      </c>
      <c r="C12" s="49">
        <v>58.65</v>
      </c>
      <c r="D12" s="50"/>
      <c r="E12" s="51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92" customHeight="1" x14ac:dyDescent="0.3">
      <c r="A13" s="49">
        <v>14</v>
      </c>
      <c r="B13" s="49" t="s">
        <v>131</v>
      </c>
      <c r="C13" s="49">
        <v>62.8</v>
      </c>
      <c r="D13" s="50"/>
      <c r="E13" s="51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15.75" x14ac:dyDescent="0.3">
      <c r="A14" s="52"/>
      <c r="B14" s="52"/>
      <c r="C14" s="53">
        <f>SUM(C2:C13)</f>
        <v>1773.1900000000003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6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1:16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1:16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  <row r="26" spans="1:16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1:16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6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1:16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1:16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16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6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16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  <row r="45" spans="1:16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</row>
    <row r="46" spans="1:16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</row>
    <row r="47" spans="1:16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</row>
    <row r="48" spans="1:16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</row>
    <row r="49" spans="1:16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1:16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</row>
    <row r="51" spans="1:16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</row>
    <row r="52" spans="1:16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</row>
    <row r="53" spans="1:16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</row>
    <row r="54" spans="1:16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</row>
    <row r="55" spans="1:16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1:16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1:16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1:16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1:16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1:16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</row>
    <row r="66" spans="1:16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1:16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1:16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1:16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1:16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</row>
    <row r="71" spans="1:16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</row>
    <row r="72" spans="1:16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</row>
    <row r="73" spans="1:16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</row>
    <row r="74" spans="1:16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</row>
    <row r="75" spans="1:16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</row>
    <row r="76" spans="1:16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</row>
    <row r="77" spans="1:16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</row>
    <row r="78" spans="1:16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</row>
    <row r="79" spans="1:16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</row>
    <row r="80" spans="1:16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</row>
    <row r="81" spans="1:16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</row>
    <row r="82" spans="1:16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</row>
    <row r="83" spans="1:16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</row>
    <row r="84" spans="1:16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</row>
    <row r="85" spans="1:16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</row>
    <row r="86" spans="1:16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</row>
    <row r="87" spans="1:16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</row>
    <row r="88" spans="1:16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</row>
    <row r="89" spans="1:16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</row>
    <row r="90" spans="1:16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</row>
    <row r="91" spans="1:16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</row>
    <row r="92" spans="1:16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</row>
    <row r="93" spans="1:16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</row>
    <row r="94" spans="1:16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</row>
    <row r="95" spans="1:16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</row>
    <row r="96" spans="1:16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</row>
    <row r="97" spans="1:16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</row>
    <row r="98" spans="1:16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</row>
    <row r="99" spans="1:16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</row>
    <row r="100" spans="1:16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</row>
    <row r="101" spans="1:16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</row>
    <row r="102" spans="1:16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</row>
    <row r="103" spans="1:16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</row>
    <row r="104" spans="1:16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</row>
    <row r="105" spans="1:16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</row>
    <row r="106" spans="1:16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</row>
    <row r="107" spans="1:16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</row>
    <row r="108" spans="1:16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</row>
    <row r="109" spans="1:16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</row>
    <row r="110" spans="1:16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</row>
    <row r="111" spans="1:16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</row>
    <row r="112" spans="1:16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</row>
    <row r="113" spans="1:16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</row>
    <row r="114" spans="1:16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</row>
    <row r="115" spans="1:16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</row>
    <row r="116" spans="1:16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</row>
    <row r="117" spans="1:16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</row>
    <row r="118" spans="1:16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</row>
    <row r="119" spans="1:16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</row>
    <row r="120" spans="1:16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</row>
    <row r="121" spans="1:16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</row>
    <row r="122" spans="1:16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</row>
    <row r="123" spans="1:16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</row>
    <row r="124" spans="1:16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</row>
    <row r="125" spans="1:16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</row>
    <row r="126" spans="1:16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</row>
    <row r="127" spans="1:16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</row>
    <row r="128" spans="1:16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</row>
    <row r="129" spans="1:16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</row>
    <row r="130" spans="1:16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</row>
    <row r="131" spans="1:16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</row>
    <row r="132" spans="1:16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</row>
    <row r="133" spans="1:16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</row>
    <row r="134" spans="1:16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</row>
    <row r="135" spans="1:16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</row>
    <row r="136" spans="1:16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</row>
    <row r="137" spans="1:16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</row>
    <row r="138" spans="1:16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</row>
    <row r="139" spans="1:16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</row>
    <row r="140" spans="1:16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</row>
    <row r="141" spans="1:16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</row>
    <row r="142" spans="1:16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</row>
    <row r="143" spans="1:16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</row>
    <row r="144" spans="1:16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</row>
    <row r="145" spans="1:16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</row>
    <row r="146" spans="1:16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</row>
    <row r="147" spans="1:16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</row>
    <row r="148" spans="1:16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</row>
    <row r="149" spans="1:16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</row>
    <row r="150" spans="1:16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</row>
    <row r="151" spans="1:16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</row>
    <row r="152" spans="1:16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</row>
    <row r="153" spans="1:16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</row>
    <row r="154" spans="1:16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</row>
    <row r="155" spans="1:16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</row>
    <row r="156" spans="1:16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</row>
    <row r="157" spans="1:16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</row>
    <row r="158" spans="1:16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</row>
    <row r="159" spans="1:16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</row>
    <row r="160" spans="1:16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</row>
    <row r="161" spans="1:16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</row>
    <row r="162" spans="1:16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</row>
    <row r="163" spans="1:16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</row>
    <row r="165" spans="1:16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</row>
    <row r="166" spans="1:16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</row>
    <row r="167" spans="1:16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</row>
    <row r="168" spans="1:16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</row>
    <row r="169" spans="1:16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</row>
    <row r="170" spans="1:16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</row>
    <row r="171" spans="1:16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</row>
    <row r="172" spans="1:16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</row>
    <row r="173" spans="1:16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</row>
    <row r="174" spans="1:16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</row>
    <row r="175" spans="1:16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</row>
    <row r="176" spans="1:16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</row>
    <row r="177" spans="1:16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</row>
    <row r="178" spans="1:16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</row>
    <row r="179" spans="1:16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  <row r="180" spans="1:16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</row>
    <row r="181" spans="1:16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</row>
    <row r="182" spans="1:16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</row>
    <row r="183" spans="1:16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4" spans="1:16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</row>
    <row r="185" spans="1:16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</row>
    <row r="186" spans="1:16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</row>
    <row r="187" spans="1:16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</row>
    <row r="188" spans="1:16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</row>
    <row r="189" spans="1:16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</row>
    <row r="190" spans="1:16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</row>
    <row r="191" spans="1:16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</row>
    <row r="192" spans="1:16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</row>
    <row r="193" spans="1:16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</row>
    <row r="194" spans="1:16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C38E-FC3A-4225-A5AA-004A707CBD8F}">
  <sheetPr>
    <outlinePr summaryBelow="0" summaryRight="0"/>
  </sheetPr>
  <dimension ref="A1:Q197"/>
  <sheetViews>
    <sheetView workbookViewId="0">
      <pane ySplit="1" topLeftCell="A2" activePane="bottomLeft" state="frozen"/>
      <selection pane="bottomLeft" activeCell="E22" sqref="E22"/>
    </sheetView>
  </sheetViews>
  <sheetFormatPr defaultColWidth="13.06640625" defaultRowHeight="12.75" x14ac:dyDescent="0.3"/>
  <cols>
    <col min="1" max="2" width="17.73046875" style="48" customWidth="1"/>
    <col min="3" max="3" width="14.9296875" style="48" customWidth="1"/>
    <col min="4" max="4" width="13.06640625" style="48" customWidth="1"/>
    <col min="5" max="5" width="12.1328125" style="48" customWidth="1"/>
    <col min="6" max="6" width="24.265625" style="48" customWidth="1"/>
    <col min="7" max="17" width="13.06640625" style="48" customWidth="1"/>
    <col min="18" max="16384" width="13.06640625" style="48"/>
  </cols>
  <sheetData>
    <row r="1" spans="1:17" ht="17.25" x14ac:dyDescent="0.3">
      <c r="A1" s="54" t="s">
        <v>24</v>
      </c>
      <c r="B1" s="54" t="s">
        <v>132</v>
      </c>
      <c r="C1" s="54" t="s">
        <v>133</v>
      </c>
      <c r="D1" s="54" t="s">
        <v>134</v>
      </c>
      <c r="E1" s="55" t="s">
        <v>135</v>
      </c>
      <c r="F1" s="46" t="s">
        <v>119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43.75" customHeight="1" x14ac:dyDescent="0.3">
      <c r="A2" s="57">
        <v>1</v>
      </c>
      <c r="B2" s="123" t="s">
        <v>136</v>
      </c>
      <c r="C2" s="49" t="s">
        <v>137</v>
      </c>
      <c r="D2" s="49" t="s">
        <v>138</v>
      </c>
      <c r="E2" s="58">
        <v>76.2</v>
      </c>
      <c r="F2" s="50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244.25" customHeight="1" x14ac:dyDescent="0.3">
      <c r="A3" s="57">
        <v>2</v>
      </c>
      <c r="B3" s="123"/>
      <c r="C3" s="49" t="s">
        <v>139</v>
      </c>
      <c r="D3" s="49" t="s">
        <v>140</v>
      </c>
      <c r="E3" s="58">
        <v>139.28</v>
      </c>
      <c r="F3" s="50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243.75" customHeight="1" x14ac:dyDescent="0.3">
      <c r="A4" s="57">
        <v>3</v>
      </c>
      <c r="B4" s="57" t="s">
        <v>141</v>
      </c>
      <c r="C4" s="49" t="s">
        <v>137</v>
      </c>
      <c r="D4" s="49" t="s">
        <v>142</v>
      </c>
      <c r="E4" s="58">
        <v>422</v>
      </c>
      <c r="F4" s="50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43.75" customHeight="1" x14ac:dyDescent="0.3">
      <c r="A5" s="57">
        <v>4</v>
      </c>
      <c r="B5" s="123" t="s">
        <v>143</v>
      </c>
      <c r="C5" s="124" t="s">
        <v>137</v>
      </c>
      <c r="D5" s="49" t="s">
        <v>144</v>
      </c>
      <c r="E5" s="58">
        <v>371</v>
      </c>
      <c r="F5" s="50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43.75" customHeight="1" x14ac:dyDescent="0.3">
      <c r="A6" s="57">
        <v>5</v>
      </c>
      <c r="B6" s="123"/>
      <c r="C6" s="124"/>
      <c r="D6" s="49" t="s">
        <v>145</v>
      </c>
      <c r="E6" s="58">
        <v>27</v>
      </c>
      <c r="F6" s="50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243.75" customHeight="1" x14ac:dyDescent="0.3">
      <c r="A7" s="57">
        <v>6</v>
      </c>
      <c r="B7" s="123"/>
      <c r="C7" s="124" t="s">
        <v>139</v>
      </c>
      <c r="D7" s="49" t="s">
        <v>146</v>
      </c>
      <c r="E7" s="58">
        <v>619.98</v>
      </c>
      <c r="F7" s="5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243.75" customHeight="1" x14ac:dyDescent="0.3">
      <c r="A8" s="57">
        <v>7</v>
      </c>
      <c r="B8" s="123"/>
      <c r="C8" s="124"/>
      <c r="D8" s="49" t="s">
        <v>147</v>
      </c>
      <c r="E8" s="58">
        <v>426.8</v>
      </c>
      <c r="F8" s="50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43.75" customHeight="1" x14ac:dyDescent="0.3">
      <c r="A9" s="57">
        <v>8</v>
      </c>
      <c r="B9" s="123"/>
      <c r="C9" s="124" t="s">
        <v>148</v>
      </c>
      <c r="D9" s="49" t="s">
        <v>149</v>
      </c>
      <c r="E9" s="58">
        <v>369.6</v>
      </c>
      <c r="F9" s="50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243.75" customHeight="1" x14ac:dyDescent="0.3">
      <c r="A10" s="57">
        <v>9</v>
      </c>
      <c r="B10" s="123"/>
      <c r="C10" s="124"/>
      <c r="D10" s="49" t="s">
        <v>147</v>
      </c>
      <c r="E10" s="58">
        <v>518.5</v>
      </c>
      <c r="F10" s="50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43.75" customHeight="1" x14ac:dyDescent="0.3">
      <c r="A11" s="57">
        <v>11</v>
      </c>
      <c r="B11" s="123"/>
      <c r="C11" s="124"/>
      <c r="D11" s="49" t="s">
        <v>150</v>
      </c>
      <c r="E11" s="58">
        <v>212.7</v>
      </c>
      <c r="F11" s="50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243.75" customHeight="1" x14ac:dyDescent="0.3">
      <c r="A12" s="57">
        <v>12</v>
      </c>
      <c r="B12" s="123"/>
      <c r="C12" s="124"/>
      <c r="D12" s="49" t="s">
        <v>150</v>
      </c>
      <c r="E12" s="58">
        <v>72.7</v>
      </c>
      <c r="F12" s="50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243.75" customHeight="1" x14ac:dyDescent="0.3">
      <c r="A13" s="57">
        <v>13</v>
      </c>
      <c r="B13" s="123" t="s">
        <v>151</v>
      </c>
      <c r="C13" s="124" t="s">
        <v>137</v>
      </c>
      <c r="D13" s="49" t="s">
        <v>152</v>
      </c>
      <c r="E13" s="58">
        <v>473</v>
      </c>
      <c r="F13" s="50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16" customHeight="1" x14ac:dyDescent="0.3">
      <c r="A14" s="123">
        <v>14</v>
      </c>
      <c r="B14" s="123"/>
      <c r="C14" s="124"/>
      <c r="D14" s="49" t="s">
        <v>153</v>
      </c>
      <c r="E14" s="58">
        <v>582.9</v>
      </c>
      <c r="F14" s="50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243.75" customHeight="1" x14ac:dyDescent="0.3">
      <c r="A15" s="123"/>
      <c r="B15" s="123"/>
      <c r="C15" s="124"/>
      <c r="D15" s="49" t="s">
        <v>153</v>
      </c>
      <c r="E15" s="58">
        <v>246</v>
      </c>
      <c r="F15" s="50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7" ht="216" customHeight="1" x14ac:dyDescent="0.3">
      <c r="A16" s="57"/>
      <c r="B16" s="123"/>
      <c r="C16" s="124"/>
      <c r="D16" s="49" t="s">
        <v>153</v>
      </c>
      <c r="E16" s="58">
        <v>721.5</v>
      </c>
      <c r="F16" s="50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7" ht="243.75" customHeight="1" x14ac:dyDescent="0.3">
      <c r="A17" s="57">
        <v>15</v>
      </c>
      <c r="B17" s="123"/>
      <c r="C17" s="124"/>
      <c r="D17" s="49" t="s">
        <v>138</v>
      </c>
      <c r="E17" s="58">
        <v>26.8</v>
      </c>
      <c r="F17" s="50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t="243.75" customHeight="1" x14ac:dyDescent="0.3">
      <c r="A18" s="57">
        <v>16</v>
      </c>
      <c r="B18" s="123"/>
      <c r="C18" s="49" t="s">
        <v>154</v>
      </c>
      <c r="D18" s="49" t="s">
        <v>155</v>
      </c>
      <c r="E18" s="58">
        <v>150.1</v>
      </c>
      <c r="F18" s="5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243.75" customHeight="1" x14ac:dyDescent="0.3">
      <c r="A19" s="57">
        <v>17</v>
      </c>
      <c r="B19" s="123"/>
      <c r="C19" s="124" t="s">
        <v>139</v>
      </c>
      <c r="D19" s="49" t="s">
        <v>156</v>
      </c>
      <c r="E19" s="58">
        <v>558</v>
      </c>
      <c r="F19" s="5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ht="243.75" customHeight="1" x14ac:dyDescent="0.3">
      <c r="A20" s="57">
        <v>18</v>
      </c>
      <c r="B20" s="123"/>
      <c r="C20" s="124"/>
      <c r="D20" s="49" t="s">
        <v>156</v>
      </c>
      <c r="E20" s="58">
        <v>126.5</v>
      </c>
      <c r="F20" s="50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ht="243.75" customHeight="1" x14ac:dyDescent="0.3">
      <c r="A21" s="57">
        <v>19</v>
      </c>
      <c r="B21" s="123"/>
      <c r="C21" s="124"/>
      <c r="D21" s="49" t="s">
        <v>147</v>
      </c>
      <c r="E21" s="58">
        <v>64.8</v>
      </c>
      <c r="F21" s="50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ht="243.75" customHeight="1" x14ac:dyDescent="0.3">
      <c r="A22" s="57">
        <v>20</v>
      </c>
      <c r="B22" s="123"/>
      <c r="C22" s="124"/>
      <c r="D22" s="49" t="s">
        <v>147</v>
      </c>
      <c r="E22" s="58">
        <v>693</v>
      </c>
      <c r="F22" s="59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5.75" x14ac:dyDescent="0.3">
      <c r="A23" s="57"/>
      <c r="B23" s="49"/>
      <c r="C23" s="49"/>
      <c r="D23" s="49"/>
      <c r="E23" s="60">
        <f>SUM(E2:E22)</f>
        <v>6898.3600000000006</v>
      </c>
      <c r="F23" s="50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15.75" x14ac:dyDescent="0.3">
      <c r="A24" s="52"/>
      <c r="B24" s="52"/>
      <c r="C24" s="52"/>
      <c r="D24" s="52"/>
      <c r="E24" s="61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ht="15.75" x14ac:dyDescent="0.3">
      <c r="A25" s="52"/>
      <c r="B25" s="52"/>
      <c r="C25" s="52"/>
      <c r="D25" s="52"/>
      <c r="E25" s="61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17" ht="15.75" x14ac:dyDescent="0.3">
      <c r="A26" s="52"/>
      <c r="B26" s="52"/>
      <c r="C26" s="52"/>
      <c r="D26" s="52"/>
      <c r="E26" s="61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15.75" x14ac:dyDescent="0.3">
      <c r="A27" s="52"/>
      <c r="B27" s="52"/>
      <c r="C27" s="52"/>
      <c r="D27" s="52"/>
      <c r="E27" s="61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15.75" x14ac:dyDescent="0.3">
      <c r="A28" s="52"/>
      <c r="B28" s="52"/>
      <c r="C28" s="52"/>
      <c r="D28" s="52"/>
      <c r="E28" s="61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7" ht="15.75" x14ac:dyDescent="0.3">
      <c r="A29" s="52"/>
      <c r="B29" s="52"/>
      <c r="C29" s="52"/>
      <c r="D29" s="52"/>
      <c r="E29" s="61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7" ht="15.75" x14ac:dyDescent="0.3">
      <c r="A30" s="52"/>
      <c r="B30" s="52"/>
      <c r="C30" s="52"/>
      <c r="D30" s="52"/>
      <c r="E30" s="61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ht="15.75" x14ac:dyDescent="0.3">
      <c r="A31" s="52"/>
      <c r="B31" s="52"/>
      <c r="C31" s="52"/>
      <c r="D31" s="52"/>
      <c r="E31" s="61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15.75" x14ac:dyDescent="0.3">
      <c r="A32" s="52"/>
      <c r="B32" s="52"/>
      <c r="C32" s="52"/>
      <c r="D32" s="52"/>
      <c r="E32" s="61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7" ht="15.75" x14ac:dyDescent="0.3">
      <c r="A33" s="52"/>
      <c r="B33" s="52"/>
      <c r="C33" s="52"/>
      <c r="D33" s="52"/>
      <c r="E33" s="61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5.75" x14ac:dyDescent="0.3">
      <c r="A34" s="52"/>
      <c r="B34" s="52"/>
      <c r="C34" s="52"/>
      <c r="D34" s="52"/>
      <c r="E34" s="61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1:17" ht="15.75" x14ac:dyDescent="0.3">
      <c r="A35" s="52"/>
      <c r="B35" s="52"/>
      <c r="C35" s="52"/>
      <c r="D35" s="52"/>
      <c r="E35" s="61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7" ht="15.75" x14ac:dyDescent="0.3">
      <c r="A36" s="52"/>
      <c r="B36" s="52"/>
      <c r="C36" s="52"/>
      <c r="D36" s="52"/>
      <c r="E36" s="61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7" ht="15.75" x14ac:dyDescent="0.3">
      <c r="A37" s="52"/>
      <c r="B37" s="52"/>
      <c r="C37" s="52"/>
      <c r="D37" s="52"/>
      <c r="E37" s="61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 ht="15.75" x14ac:dyDescent="0.3">
      <c r="A38" s="52"/>
      <c r="B38" s="52"/>
      <c r="C38" s="52"/>
      <c r="D38" s="52"/>
      <c r="E38" s="61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17" ht="15.75" x14ac:dyDescent="0.3">
      <c r="A39" s="52"/>
      <c r="B39" s="52"/>
      <c r="C39" s="52"/>
      <c r="D39" s="52"/>
      <c r="E39" s="61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1:17" ht="15.75" x14ac:dyDescent="0.3">
      <c r="A40" s="52"/>
      <c r="B40" s="52"/>
      <c r="C40" s="52"/>
      <c r="D40" s="52"/>
      <c r="E40" s="61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7" ht="15.75" x14ac:dyDescent="0.3">
      <c r="A41" s="52"/>
      <c r="B41" s="52"/>
      <c r="C41" s="52"/>
      <c r="D41" s="52"/>
      <c r="E41" s="61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1:17" ht="15.75" x14ac:dyDescent="0.3">
      <c r="A42" s="52"/>
      <c r="B42" s="52"/>
      <c r="C42" s="52"/>
      <c r="D42" s="52"/>
      <c r="E42" s="61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1:17" ht="15.75" x14ac:dyDescent="0.3">
      <c r="A43" s="52"/>
      <c r="B43" s="52"/>
      <c r="C43" s="52"/>
      <c r="D43" s="52"/>
      <c r="E43" s="61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1:17" ht="15.75" x14ac:dyDescent="0.3">
      <c r="A44" s="52"/>
      <c r="B44" s="52"/>
      <c r="C44" s="52"/>
      <c r="D44" s="52"/>
      <c r="E44" s="61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5.75" x14ac:dyDescent="0.3">
      <c r="A45" s="52"/>
      <c r="B45" s="52"/>
      <c r="C45" s="52"/>
      <c r="D45" s="52"/>
      <c r="E45" s="61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1:17" ht="15.75" x14ac:dyDescent="0.3">
      <c r="A46" s="52"/>
      <c r="B46" s="52"/>
      <c r="C46" s="52"/>
      <c r="D46" s="52"/>
      <c r="E46" s="61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1:17" ht="15.75" x14ac:dyDescent="0.3">
      <c r="A47" s="52"/>
      <c r="B47" s="52"/>
      <c r="C47" s="52"/>
      <c r="D47" s="52"/>
      <c r="E47" s="61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1:17" ht="15.75" x14ac:dyDescent="0.3">
      <c r="A48" s="52"/>
      <c r="B48" s="52"/>
      <c r="C48" s="52"/>
      <c r="D48" s="52"/>
      <c r="E48" s="61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1:17" ht="15.75" x14ac:dyDescent="0.3">
      <c r="A49" s="52"/>
      <c r="B49" s="52"/>
      <c r="C49" s="52"/>
      <c r="D49" s="52"/>
      <c r="E49" s="61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1:17" ht="15.75" x14ac:dyDescent="0.3">
      <c r="A50" s="52"/>
      <c r="B50" s="52"/>
      <c r="C50" s="52"/>
      <c r="D50" s="52"/>
      <c r="E50" s="61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1:17" ht="15.75" x14ac:dyDescent="0.3">
      <c r="A51" s="52"/>
      <c r="B51" s="52"/>
      <c r="C51" s="52"/>
      <c r="D51" s="52"/>
      <c r="E51" s="61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1:17" ht="15.75" x14ac:dyDescent="0.3">
      <c r="A52" s="52"/>
      <c r="B52" s="52"/>
      <c r="C52" s="52"/>
      <c r="D52" s="52"/>
      <c r="E52" s="61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1:17" ht="15.75" x14ac:dyDescent="0.3">
      <c r="A53" s="52"/>
      <c r="B53" s="52"/>
      <c r="C53" s="52"/>
      <c r="D53" s="52"/>
      <c r="E53" s="61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1:17" ht="15.75" x14ac:dyDescent="0.3">
      <c r="A54" s="52"/>
      <c r="B54" s="52"/>
      <c r="C54" s="52"/>
      <c r="D54" s="52"/>
      <c r="E54" s="61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1:17" ht="15.75" x14ac:dyDescent="0.3">
      <c r="A55" s="52"/>
      <c r="B55" s="52"/>
      <c r="C55" s="52"/>
      <c r="D55" s="52"/>
      <c r="E55" s="61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1:17" ht="15.75" x14ac:dyDescent="0.3">
      <c r="A56" s="52"/>
      <c r="B56" s="52"/>
      <c r="C56" s="52"/>
      <c r="D56" s="52"/>
      <c r="E56" s="61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1:17" ht="15.75" x14ac:dyDescent="0.3">
      <c r="A57" s="52"/>
      <c r="B57" s="52"/>
      <c r="C57" s="52"/>
      <c r="D57" s="52"/>
      <c r="E57" s="61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1:17" ht="15.75" x14ac:dyDescent="0.3">
      <c r="A58" s="52"/>
      <c r="B58" s="52"/>
      <c r="C58" s="52"/>
      <c r="D58" s="52"/>
      <c r="E58" s="61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1:17" ht="15.75" x14ac:dyDescent="0.3">
      <c r="A59" s="52"/>
      <c r="B59" s="52"/>
      <c r="C59" s="52"/>
      <c r="D59" s="52"/>
      <c r="E59" s="61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1:17" ht="15.75" x14ac:dyDescent="0.3">
      <c r="A60" s="52"/>
      <c r="B60" s="52"/>
      <c r="C60" s="52"/>
      <c r="D60" s="52"/>
      <c r="E60" s="61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1:17" ht="15.75" x14ac:dyDescent="0.3">
      <c r="A61" s="52"/>
      <c r="B61" s="52"/>
      <c r="C61" s="52"/>
      <c r="D61" s="52"/>
      <c r="E61" s="61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1:17" ht="15.75" x14ac:dyDescent="0.3">
      <c r="A62" s="52"/>
      <c r="B62" s="52"/>
      <c r="C62" s="52"/>
      <c r="D62" s="52"/>
      <c r="E62" s="61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1:17" ht="15.75" x14ac:dyDescent="0.3">
      <c r="A63" s="52"/>
      <c r="B63" s="52"/>
      <c r="C63" s="52"/>
      <c r="D63" s="52"/>
      <c r="E63" s="61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1:17" ht="15.75" x14ac:dyDescent="0.3">
      <c r="A64" s="52"/>
      <c r="B64" s="52"/>
      <c r="C64" s="52"/>
      <c r="D64" s="52"/>
      <c r="E64" s="61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1:17" ht="15.75" x14ac:dyDescent="0.3">
      <c r="A65" s="52"/>
      <c r="B65" s="52"/>
      <c r="C65" s="52"/>
      <c r="D65" s="52"/>
      <c r="E65" s="61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1:17" ht="15.75" x14ac:dyDescent="0.3">
      <c r="A66" s="52"/>
      <c r="B66" s="52"/>
      <c r="C66" s="52"/>
      <c r="D66" s="52"/>
      <c r="E66" s="61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5.75" x14ac:dyDescent="0.3">
      <c r="A67" s="52"/>
      <c r="B67" s="52"/>
      <c r="C67" s="52"/>
      <c r="D67" s="52"/>
      <c r="E67" s="61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</row>
    <row r="68" spans="1:17" ht="15.75" x14ac:dyDescent="0.3">
      <c r="A68" s="52"/>
      <c r="B68" s="52"/>
      <c r="C68" s="52"/>
      <c r="D68" s="52"/>
      <c r="E68" s="61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</row>
    <row r="69" spans="1:17" ht="15.75" x14ac:dyDescent="0.3">
      <c r="A69" s="52"/>
      <c r="B69" s="52"/>
      <c r="C69" s="52"/>
      <c r="D69" s="52"/>
      <c r="E69" s="61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</row>
    <row r="70" spans="1:17" ht="15.75" x14ac:dyDescent="0.3">
      <c r="A70" s="52"/>
      <c r="B70" s="52"/>
      <c r="C70" s="52"/>
      <c r="D70" s="52"/>
      <c r="E70" s="61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</row>
    <row r="71" spans="1:17" ht="15.75" x14ac:dyDescent="0.3">
      <c r="A71" s="52"/>
      <c r="B71" s="52"/>
      <c r="C71" s="52"/>
      <c r="D71" s="52"/>
      <c r="E71" s="61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</row>
    <row r="72" spans="1:17" ht="15.75" x14ac:dyDescent="0.3">
      <c r="A72" s="52"/>
      <c r="B72" s="52"/>
      <c r="C72" s="52"/>
      <c r="D72" s="52"/>
      <c r="E72" s="61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</row>
    <row r="73" spans="1:17" ht="15.75" x14ac:dyDescent="0.3">
      <c r="A73" s="52"/>
      <c r="B73" s="52"/>
      <c r="C73" s="52"/>
      <c r="D73" s="52"/>
      <c r="E73" s="61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</row>
    <row r="74" spans="1:17" ht="15.75" x14ac:dyDescent="0.3">
      <c r="A74" s="52"/>
      <c r="B74" s="52"/>
      <c r="C74" s="52"/>
      <c r="D74" s="52"/>
      <c r="E74" s="61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</row>
    <row r="75" spans="1:17" ht="15.75" x14ac:dyDescent="0.3">
      <c r="A75" s="52"/>
      <c r="B75" s="52"/>
      <c r="C75" s="52"/>
      <c r="D75" s="52"/>
      <c r="E75" s="61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</row>
    <row r="76" spans="1:17" ht="15.75" x14ac:dyDescent="0.3">
      <c r="A76" s="52"/>
      <c r="B76" s="52"/>
      <c r="C76" s="52"/>
      <c r="D76" s="52"/>
      <c r="E76" s="61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</row>
    <row r="77" spans="1:17" ht="15.75" x14ac:dyDescent="0.3">
      <c r="A77" s="52"/>
      <c r="B77" s="52"/>
      <c r="C77" s="52"/>
      <c r="D77" s="52"/>
      <c r="E77" s="61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</row>
    <row r="78" spans="1:17" ht="15.75" x14ac:dyDescent="0.3">
      <c r="A78" s="52"/>
      <c r="B78" s="52"/>
      <c r="C78" s="52"/>
      <c r="D78" s="52"/>
      <c r="E78" s="61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</row>
    <row r="79" spans="1:17" ht="15.75" x14ac:dyDescent="0.3">
      <c r="A79" s="52"/>
      <c r="B79" s="52"/>
      <c r="C79" s="52"/>
      <c r="D79" s="52"/>
      <c r="E79" s="61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</row>
    <row r="80" spans="1:17" ht="15.75" x14ac:dyDescent="0.3">
      <c r="A80" s="52"/>
      <c r="B80" s="52"/>
      <c r="C80" s="52"/>
      <c r="D80" s="52"/>
      <c r="E80" s="61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</row>
    <row r="81" spans="1:17" ht="15.75" x14ac:dyDescent="0.3">
      <c r="A81" s="52"/>
      <c r="B81" s="52"/>
      <c r="C81" s="52"/>
      <c r="D81" s="52"/>
      <c r="E81" s="61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</row>
    <row r="82" spans="1:17" ht="15.75" x14ac:dyDescent="0.3">
      <c r="A82" s="52"/>
      <c r="B82" s="52"/>
      <c r="C82" s="52"/>
      <c r="D82" s="52"/>
      <c r="E82" s="61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</row>
    <row r="83" spans="1:17" ht="15.75" x14ac:dyDescent="0.3">
      <c r="A83" s="52"/>
      <c r="B83" s="52"/>
      <c r="C83" s="52"/>
      <c r="D83" s="52"/>
      <c r="E83" s="61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</row>
    <row r="84" spans="1:17" ht="15.75" x14ac:dyDescent="0.3">
      <c r="A84" s="52"/>
      <c r="B84" s="52"/>
      <c r="C84" s="52"/>
      <c r="D84" s="52"/>
      <c r="E84" s="61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</row>
    <row r="85" spans="1:17" ht="15.75" x14ac:dyDescent="0.3">
      <c r="A85" s="52"/>
      <c r="B85" s="52"/>
      <c r="C85" s="52"/>
      <c r="D85" s="52"/>
      <c r="E85" s="61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</row>
    <row r="86" spans="1:17" ht="15.75" x14ac:dyDescent="0.3">
      <c r="A86" s="52"/>
      <c r="B86" s="52"/>
      <c r="C86" s="52"/>
      <c r="D86" s="52"/>
      <c r="E86" s="61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</row>
    <row r="87" spans="1:17" ht="15.75" x14ac:dyDescent="0.3">
      <c r="A87" s="52"/>
      <c r="B87" s="52"/>
      <c r="C87" s="52"/>
      <c r="D87" s="52"/>
      <c r="E87" s="61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</row>
    <row r="88" spans="1:17" ht="15.75" x14ac:dyDescent="0.3">
      <c r="A88" s="52"/>
      <c r="B88" s="52"/>
      <c r="C88" s="52"/>
      <c r="D88" s="52"/>
      <c r="E88" s="61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</row>
    <row r="89" spans="1:17" ht="15.75" x14ac:dyDescent="0.3">
      <c r="A89" s="52"/>
      <c r="B89" s="52"/>
      <c r="C89" s="52"/>
      <c r="D89" s="52"/>
      <c r="E89" s="61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1:17" ht="15.75" x14ac:dyDescent="0.3">
      <c r="A90" s="52"/>
      <c r="B90" s="52"/>
      <c r="C90" s="52"/>
      <c r="D90" s="52"/>
      <c r="E90" s="61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1" spans="1:17" ht="15.75" x14ac:dyDescent="0.3">
      <c r="A91" s="52"/>
      <c r="B91" s="52"/>
      <c r="C91" s="52"/>
      <c r="D91" s="52"/>
      <c r="E91" s="61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</row>
    <row r="92" spans="1:17" ht="15.75" x14ac:dyDescent="0.3">
      <c r="A92" s="52"/>
      <c r="B92" s="52"/>
      <c r="C92" s="52"/>
      <c r="D92" s="52"/>
      <c r="E92" s="61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</row>
    <row r="93" spans="1:17" ht="15.75" x14ac:dyDescent="0.3">
      <c r="A93" s="52"/>
      <c r="B93" s="52"/>
      <c r="C93" s="52"/>
      <c r="D93" s="52"/>
      <c r="E93" s="61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1:17" ht="15.75" x14ac:dyDescent="0.3">
      <c r="A94" s="52"/>
      <c r="B94" s="52"/>
      <c r="C94" s="52"/>
      <c r="D94" s="52"/>
      <c r="E94" s="61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1:17" ht="15.75" x14ac:dyDescent="0.3">
      <c r="A95" s="52"/>
      <c r="B95" s="52"/>
      <c r="C95" s="52"/>
      <c r="D95" s="52"/>
      <c r="E95" s="61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1:17" ht="15.75" x14ac:dyDescent="0.3">
      <c r="A96" s="52"/>
      <c r="B96" s="52"/>
      <c r="C96" s="52"/>
      <c r="D96" s="52"/>
      <c r="E96" s="61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1:17" ht="15.75" x14ac:dyDescent="0.3">
      <c r="A97" s="52"/>
      <c r="B97" s="52"/>
      <c r="C97" s="52"/>
      <c r="D97" s="52"/>
      <c r="E97" s="61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1:17" ht="15.75" x14ac:dyDescent="0.3">
      <c r="A98" s="52"/>
      <c r="B98" s="52"/>
      <c r="C98" s="52"/>
      <c r="D98" s="52"/>
      <c r="E98" s="61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</row>
    <row r="99" spans="1:17" ht="15.75" x14ac:dyDescent="0.3">
      <c r="A99" s="52"/>
      <c r="B99" s="52"/>
      <c r="C99" s="52"/>
      <c r="D99" s="52"/>
      <c r="E99" s="61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</row>
    <row r="100" spans="1:17" ht="15.75" x14ac:dyDescent="0.3">
      <c r="A100" s="52"/>
      <c r="B100" s="52"/>
      <c r="C100" s="52"/>
      <c r="D100" s="52"/>
      <c r="E100" s="61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</row>
    <row r="101" spans="1:17" ht="15.75" x14ac:dyDescent="0.3">
      <c r="A101" s="52"/>
      <c r="B101" s="52"/>
      <c r="C101" s="52"/>
      <c r="D101" s="52"/>
      <c r="E101" s="61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2" spans="1:17" ht="15.75" x14ac:dyDescent="0.3">
      <c r="A102" s="52"/>
      <c r="B102" s="52"/>
      <c r="C102" s="52"/>
      <c r="D102" s="52"/>
      <c r="E102" s="61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</row>
    <row r="103" spans="1:17" ht="15.75" x14ac:dyDescent="0.3">
      <c r="A103" s="52"/>
      <c r="B103" s="52"/>
      <c r="C103" s="52"/>
      <c r="D103" s="52"/>
      <c r="E103" s="61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1:17" ht="15.75" x14ac:dyDescent="0.3">
      <c r="A104" s="52"/>
      <c r="B104" s="52"/>
      <c r="C104" s="52"/>
      <c r="D104" s="52"/>
      <c r="E104" s="61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  <row r="105" spans="1:17" ht="15.75" x14ac:dyDescent="0.3">
      <c r="A105" s="52"/>
      <c r="B105" s="52"/>
      <c r="C105" s="52"/>
      <c r="D105" s="52"/>
      <c r="E105" s="61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6" spans="1:17" ht="15.75" x14ac:dyDescent="0.3">
      <c r="A106" s="52"/>
      <c r="B106" s="52"/>
      <c r="C106" s="52"/>
      <c r="D106" s="52"/>
      <c r="E106" s="61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</row>
    <row r="107" spans="1:17" ht="15.75" x14ac:dyDescent="0.3">
      <c r="A107" s="52"/>
      <c r="B107" s="52"/>
      <c r="C107" s="52"/>
      <c r="D107" s="52"/>
      <c r="E107" s="61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</row>
    <row r="108" spans="1:17" ht="15.75" x14ac:dyDescent="0.3">
      <c r="A108" s="52"/>
      <c r="B108" s="52"/>
      <c r="C108" s="52"/>
      <c r="D108" s="52"/>
      <c r="E108" s="61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</row>
    <row r="109" spans="1:17" ht="15.75" x14ac:dyDescent="0.3">
      <c r="A109" s="52"/>
      <c r="B109" s="52"/>
      <c r="C109" s="52"/>
      <c r="D109" s="52"/>
      <c r="E109" s="61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</row>
    <row r="110" spans="1:17" ht="15.75" x14ac:dyDescent="0.3">
      <c r="A110" s="52"/>
      <c r="B110" s="52"/>
      <c r="C110" s="52"/>
      <c r="D110" s="52"/>
      <c r="E110" s="61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</row>
    <row r="111" spans="1:17" ht="15.75" x14ac:dyDescent="0.3">
      <c r="A111" s="52"/>
      <c r="B111" s="52"/>
      <c r="C111" s="52"/>
      <c r="D111" s="52"/>
      <c r="E111" s="61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</row>
    <row r="112" spans="1:17" ht="15.75" x14ac:dyDescent="0.3">
      <c r="A112" s="52"/>
      <c r="B112" s="52"/>
      <c r="C112" s="52"/>
      <c r="D112" s="52"/>
      <c r="E112" s="61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</row>
    <row r="113" spans="1:17" ht="15.75" x14ac:dyDescent="0.3">
      <c r="A113" s="52"/>
      <c r="B113" s="52"/>
      <c r="C113" s="52"/>
      <c r="D113" s="52"/>
      <c r="E113" s="61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</row>
    <row r="114" spans="1:17" ht="15.75" x14ac:dyDescent="0.3">
      <c r="A114" s="52"/>
      <c r="B114" s="52"/>
      <c r="C114" s="52"/>
      <c r="D114" s="52"/>
      <c r="E114" s="61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</row>
    <row r="115" spans="1:17" ht="15.75" x14ac:dyDescent="0.3">
      <c r="A115" s="52"/>
      <c r="B115" s="52"/>
      <c r="C115" s="52"/>
      <c r="D115" s="52"/>
      <c r="E115" s="61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</row>
    <row r="116" spans="1:17" ht="15.75" x14ac:dyDescent="0.3">
      <c r="A116" s="52"/>
      <c r="B116" s="52"/>
      <c r="C116" s="52"/>
      <c r="D116" s="52"/>
      <c r="E116" s="61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</row>
    <row r="117" spans="1:17" ht="15.75" x14ac:dyDescent="0.3">
      <c r="A117" s="52"/>
      <c r="B117" s="52"/>
      <c r="C117" s="52"/>
      <c r="D117" s="52"/>
      <c r="E117" s="61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</row>
    <row r="118" spans="1:17" ht="15.75" x14ac:dyDescent="0.3">
      <c r="A118" s="52"/>
      <c r="B118" s="52"/>
      <c r="C118" s="52"/>
      <c r="D118" s="52"/>
      <c r="E118" s="61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</row>
    <row r="119" spans="1:17" ht="15.75" x14ac:dyDescent="0.3">
      <c r="A119" s="52"/>
      <c r="B119" s="52"/>
      <c r="C119" s="52"/>
      <c r="D119" s="52"/>
      <c r="E119" s="61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</row>
    <row r="120" spans="1:17" ht="15.75" x14ac:dyDescent="0.3">
      <c r="A120" s="52"/>
      <c r="B120" s="52"/>
      <c r="C120" s="52"/>
      <c r="D120" s="52"/>
      <c r="E120" s="61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</row>
    <row r="121" spans="1:17" ht="15.75" x14ac:dyDescent="0.3">
      <c r="A121" s="52"/>
      <c r="B121" s="52"/>
      <c r="C121" s="52"/>
      <c r="D121" s="52"/>
      <c r="E121" s="61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</row>
    <row r="122" spans="1:17" ht="15.75" x14ac:dyDescent="0.3">
      <c r="A122" s="52"/>
      <c r="B122" s="52"/>
      <c r="C122" s="52"/>
      <c r="D122" s="52"/>
      <c r="E122" s="61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</row>
    <row r="123" spans="1:17" ht="15.75" x14ac:dyDescent="0.3">
      <c r="A123" s="52"/>
      <c r="B123" s="52"/>
      <c r="C123" s="52"/>
      <c r="D123" s="52"/>
      <c r="E123" s="61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</row>
    <row r="124" spans="1:17" ht="15.75" x14ac:dyDescent="0.3">
      <c r="A124" s="52"/>
      <c r="B124" s="52"/>
      <c r="C124" s="52"/>
      <c r="D124" s="52"/>
      <c r="E124" s="61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</row>
    <row r="125" spans="1:17" ht="15.75" x14ac:dyDescent="0.3">
      <c r="A125" s="52"/>
      <c r="B125" s="52"/>
      <c r="C125" s="52"/>
      <c r="D125" s="52"/>
      <c r="E125" s="61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</row>
    <row r="126" spans="1:17" ht="15.75" x14ac:dyDescent="0.3">
      <c r="A126" s="52"/>
      <c r="B126" s="52"/>
      <c r="C126" s="52"/>
      <c r="D126" s="52"/>
      <c r="E126" s="61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</row>
    <row r="127" spans="1:17" ht="15.75" x14ac:dyDescent="0.3">
      <c r="A127" s="52"/>
      <c r="B127" s="52"/>
      <c r="C127" s="52"/>
      <c r="D127" s="52"/>
      <c r="E127" s="61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</row>
    <row r="128" spans="1:17" ht="15.75" x14ac:dyDescent="0.3">
      <c r="A128" s="52"/>
      <c r="B128" s="52"/>
      <c r="C128" s="52"/>
      <c r="D128" s="52"/>
      <c r="E128" s="61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</row>
    <row r="129" spans="1:17" ht="15.75" x14ac:dyDescent="0.3">
      <c r="A129" s="52"/>
      <c r="B129" s="52"/>
      <c r="C129" s="52"/>
      <c r="D129" s="52"/>
      <c r="E129" s="61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</row>
    <row r="130" spans="1:17" ht="15.75" x14ac:dyDescent="0.3">
      <c r="A130" s="52"/>
      <c r="B130" s="52"/>
      <c r="C130" s="52"/>
      <c r="D130" s="52"/>
      <c r="E130" s="61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</row>
    <row r="131" spans="1:17" ht="15.75" x14ac:dyDescent="0.3">
      <c r="A131" s="52"/>
      <c r="B131" s="52"/>
      <c r="C131" s="52"/>
      <c r="D131" s="52"/>
      <c r="E131" s="61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</row>
    <row r="132" spans="1:17" ht="15.75" x14ac:dyDescent="0.3">
      <c r="A132" s="52"/>
      <c r="B132" s="52"/>
      <c r="C132" s="52"/>
      <c r="D132" s="52"/>
      <c r="E132" s="61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</row>
    <row r="133" spans="1:17" ht="15.75" x14ac:dyDescent="0.3">
      <c r="A133" s="52"/>
      <c r="B133" s="52"/>
      <c r="C133" s="52"/>
      <c r="D133" s="52"/>
      <c r="E133" s="61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</row>
    <row r="134" spans="1:17" ht="15.75" x14ac:dyDescent="0.3">
      <c r="A134" s="52"/>
      <c r="B134" s="52"/>
      <c r="C134" s="52"/>
      <c r="D134" s="52"/>
      <c r="E134" s="61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</row>
    <row r="135" spans="1:17" ht="15.75" x14ac:dyDescent="0.3">
      <c r="A135" s="52"/>
      <c r="B135" s="52"/>
      <c r="C135" s="52"/>
      <c r="D135" s="52"/>
      <c r="E135" s="61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</row>
    <row r="136" spans="1:17" ht="15.75" x14ac:dyDescent="0.3">
      <c r="A136" s="52"/>
      <c r="B136" s="52"/>
      <c r="C136" s="52"/>
      <c r="D136" s="52"/>
      <c r="E136" s="61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</row>
    <row r="137" spans="1:17" ht="15.75" x14ac:dyDescent="0.3">
      <c r="A137" s="52"/>
      <c r="B137" s="52"/>
      <c r="C137" s="52"/>
      <c r="D137" s="52"/>
      <c r="E137" s="61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</row>
    <row r="138" spans="1:17" ht="15.75" x14ac:dyDescent="0.3">
      <c r="A138" s="52"/>
      <c r="B138" s="52"/>
      <c r="C138" s="52"/>
      <c r="D138" s="52"/>
      <c r="E138" s="61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</row>
    <row r="139" spans="1:17" ht="15.75" x14ac:dyDescent="0.3">
      <c r="A139" s="52"/>
      <c r="B139" s="52"/>
      <c r="C139" s="52"/>
      <c r="D139" s="52"/>
      <c r="E139" s="61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</row>
    <row r="140" spans="1:17" ht="15.75" x14ac:dyDescent="0.3">
      <c r="A140" s="52"/>
      <c r="B140" s="52"/>
      <c r="C140" s="52"/>
      <c r="D140" s="52"/>
      <c r="E140" s="61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</row>
    <row r="141" spans="1:17" ht="15.75" x14ac:dyDescent="0.3">
      <c r="A141" s="52"/>
      <c r="B141" s="52"/>
      <c r="C141" s="52"/>
      <c r="D141" s="52"/>
      <c r="E141" s="61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</row>
    <row r="142" spans="1:17" ht="15.75" x14ac:dyDescent="0.3">
      <c r="A142" s="52"/>
      <c r="B142" s="52"/>
      <c r="C142" s="52"/>
      <c r="D142" s="52"/>
      <c r="E142" s="61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</row>
    <row r="143" spans="1:17" ht="15.75" x14ac:dyDescent="0.3">
      <c r="A143" s="52"/>
      <c r="B143" s="52"/>
      <c r="C143" s="52"/>
      <c r="D143" s="52"/>
      <c r="E143" s="61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</row>
    <row r="144" spans="1:17" ht="15.75" x14ac:dyDescent="0.3">
      <c r="A144" s="52"/>
      <c r="B144" s="52"/>
      <c r="C144" s="52"/>
      <c r="D144" s="52"/>
      <c r="E144" s="61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</row>
    <row r="145" spans="1:17" ht="15.75" x14ac:dyDescent="0.3">
      <c r="A145" s="52"/>
      <c r="B145" s="52"/>
      <c r="C145" s="52"/>
      <c r="D145" s="52"/>
      <c r="E145" s="61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</row>
    <row r="146" spans="1:17" ht="15.75" x14ac:dyDescent="0.3">
      <c r="A146" s="52"/>
      <c r="B146" s="52"/>
      <c r="C146" s="52"/>
      <c r="D146" s="52"/>
      <c r="E146" s="61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</row>
    <row r="147" spans="1:17" ht="15.75" x14ac:dyDescent="0.3">
      <c r="A147" s="52"/>
      <c r="B147" s="52"/>
      <c r="C147" s="52"/>
      <c r="D147" s="52"/>
      <c r="E147" s="61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</row>
    <row r="148" spans="1:17" ht="15.75" x14ac:dyDescent="0.3">
      <c r="A148" s="52"/>
      <c r="B148" s="52"/>
      <c r="C148" s="52"/>
      <c r="D148" s="52"/>
      <c r="E148" s="61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</row>
    <row r="149" spans="1:17" ht="15.75" x14ac:dyDescent="0.3">
      <c r="A149" s="52"/>
      <c r="B149" s="52"/>
      <c r="C149" s="52"/>
      <c r="D149" s="52"/>
      <c r="E149" s="61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</row>
    <row r="150" spans="1:17" ht="15.75" x14ac:dyDescent="0.3">
      <c r="A150" s="52"/>
      <c r="B150" s="52"/>
      <c r="C150" s="52"/>
      <c r="D150" s="52"/>
      <c r="E150" s="61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</row>
    <row r="151" spans="1:17" ht="15.75" x14ac:dyDescent="0.3">
      <c r="A151" s="52"/>
      <c r="B151" s="52"/>
      <c r="C151" s="52"/>
      <c r="D151" s="52"/>
      <c r="E151" s="61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</row>
    <row r="152" spans="1:17" ht="15.75" x14ac:dyDescent="0.3">
      <c r="A152" s="52"/>
      <c r="B152" s="52"/>
      <c r="C152" s="52"/>
      <c r="D152" s="52"/>
      <c r="E152" s="61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</row>
    <row r="153" spans="1:17" ht="15.75" x14ac:dyDescent="0.3">
      <c r="A153" s="52"/>
      <c r="B153" s="52"/>
      <c r="C153" s="52"/>
      <c r="D153" s="52"/>
      <c r="E153" s="61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</row>
    <row r="154" spans="1:17" ht="15.75" x14ac:dyDescent="0.3">
      <c r="A154" s="52"/>
      <c r="B154" s="52"/>
      <c r="C154" s="52"/>
      <c r="D154" s="52"/>
      <c r="E154" s="61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</row>
    <row r="155" spans="1:17" ht="15.75" x14ac:dyDescent="0.3">
      <c r="A155" s="52"/>
      <c r="B155" s="52"/>
      <c r="C155" s="52"/>
      <c r="D155" s="52"/>
      <c r="E155" s="61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</row>
    <row r="156" spans="1:17" ht="15.75" x14ac:dyDescent="0.3">
      <c r="A156" s="52"/>
      <c r="B156" s="52"/>
      <c r="C156" s="52"/>
      <c r="D156" s="52"/>
      <c r="E156" s="61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</row>
    <row r="157" spans="1:17" ht="15.75" x14ac:dyDescent="0.3">
      <c r="A157" s="52"/>
      <c r="B157" s="52"/>
      <c r="C157" s="52"/>
      <c r="D157" s="52"/>
      <c r="E157" s="61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</row>
    <row r="158" spans="1:17" ht="15.75" x14ac:dyDescent="0.3">
      <c r="A158" s="52"/>
      <c r="B158" s="52"/>
      <c r="C158" s="52"/>
      <c r="D158" s="52"/>
      <c r="E158" s="61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</row>
    <row r="159" spans="1:17" ht="15.75" x14ac:dyDescent="0.3">
      <c r="A159" s="52"/>
      <c r="B159" s="52"/>
      <c r="C159" s="52"/>
      <c r="D159" s="52"/>
      <c r="E159" s="61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</row>
    <row r="160" spans="1:17" ht="15.75" x14ac:dyDescent="0.3">
      <c r="A160" s="52"/>
      <c r="B160" s="52"/>
      <c r="C160" s="52"/>
      <c r="D160" s="52"/>
      <c r="E160" s="61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</row>
    <row r="161" spans="1:17" ht="15.75" x14ac:dyDescent="0.3">
      <c r="A161" s="52"/>
      <c r="B161" s="52"/>
      <c r="C161" s="52"/>
      <c r="D161" s="52"/>
      <c r="E161" s="61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</row>
    <row r="162" spans="1:17" ht="15.75" x14ac:dyDescent="0.3">
      <c r="A162" s="52"/>
      <c r="B162" s="52"/>
      <c r="C162" s="52"/>
      <c r="D162" s="52"/>
      <c r="E162" s="61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</row>
    <row r="163" spans="1:17" ht="15.75" x14ac:dyDescent="0.3">
      <c r="A163" s="52"/>
      <c r="B163" s="52"/>
      <c r="C163" s="52"/>
      <c r="D163" s="52"/>
      <c r="E163" s="61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</row>
    <row r="164" spans="1:17" ht="15.75" x14ac:dyDescent="0.3">
      <c r="A164" s="52"/>
      <c r="B164" s="52"/>
      <c r="C164" s="52"/>
      <c r="D164" s="52"/>
      <c r="E164" s="61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</row>
    <row r="165" spans="1:17" ht="15.75" x14ac:dyDescent="0.3">
      <c r="A165" s="52"/>
      <c r="B165" s="52"/>
      <c r="C165" s="52"/>
      <c r="D165" s="52"/>
      <c r="E165" s="61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</row>
    <row r="166" spans="1:17" ht="15.75" x14ac:dyDescent="0.3">
      <c r="A166" s="52"/>
      <c r="B166" s="52"/>
      <c r="C166" s="52"/>
      <c r="D166" s="52"/>
      <c r="E166" s="61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</row>
    <row r="167" spans="1:17" ht="15.75" x14ac:dyDescent="0.3">
      <c r="A167" s="52"/>
      <c r="B167" s="52"/>
      <c r="C167" s="52"/>
      <c r="D167" s="52"/>
      <c r="E167" s="61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</row>
    <row r="168" spans="1:17" ht="15.75" x14ac:dyDescent="0.3">
      <c r="A168" s="52"/>
      <c r="B168" s="52"/>
      <c r="C168" s="52"/>
      <c r="D168" s="52"/>
      <c r="E168" s="61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</row>
    <row r="169" spans="1:17" ht="15.75" x14ac:dyDescent="0.3">
      <c r="A169" s="52"/>
      <c r="B169" s="52"/>
      <c r="C169" s="52"/>
      <c r="D169" s="52"/>
      <c r="E169" s="61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</row>
    <row r="170" spans="1:17" ht="15.75" x14ac:dyDescent="0.3">
      <c r="A170" s="52"/>
      <c r="B170" s="52"/>
      <c r="C170" s="52"/>
      <c r="D170" s="52"/>
      <c r="E170" s="61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</row>
    <row r="171" spans="1:17" ht="15.75" x14ac:dyDescent="0.3">
      <c r="A171" s="52"/>
      <c r="B171" s="52"/>
      <c r="C171" s="52"/>
      <c r="D171" s="52"/>
      <c r="E171" s="61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</row>
    <row r="172" spans="1:17" ht="15.75" x14ac:dyDescent="0.3">
      <c r="A172" s="52"/>
      <c r="B172" s="52"/>
      <c r="C172" s="52"/>
      <c r="D172" s="52"/>
      <c r="E172" s="61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</row>
    <row r="173" spans="1:17" ht="15.75" x14ac:dyDescent="0.3">
      <c r="A173" s="52"/>
      <c r="B173" s="52"/>
      <c r="C173" s="52"/>
      <c r="D173" s="52"/>
      <c r="E173" s="61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</row>
    <row r="174" spans="1:17" ht="15.75" x14ac:dyDescent="0.3">
      <c r="A174" s="52"/>
      <c r="B174" s="52"/>
      <c r="C174" s="52"/>
      <c r="D174" s="52"/>
      <c r="E174" s="61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</row>
    <row r="175" spans="1:17" ht="15.75" x14ac:dyDescent="0.3">
      <c r="A175" s="52"/>
      <c r="B175" s="52"/>
      <c r="C175" s="52"/>
      <c r="D175" s="52"/>
      <c r="E175" s="61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</row>
    <row r="176" spans="1:17" ht="15.75" x14ac:dyDescent="0.3">
      <c r="A176" s="52"/>
      <c r="B176" s="52"/>
      <c r="C176" s="52"/>
      <c r="D176" s="52"/>
      <c r="E176" s="61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</row>
    <row r="177" spans="1:17" ht="15.75" x14ac:dyDescent="0.3">
      <c r="A177" s="52"/>
      <c r="B177" s="52"/>
      <c r="C177" s="52"/>
      <c r="D177" s="52"/>
      <c r="E177" s="61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</row>
    <row r="178" spans="1:17" ht="15.75" x14ac:dyDescent="0.3">
      <c r="A178" s="52"/>
      <c r="B178" s="52"/>
      <c r="C178" s="52"/>
      <c r="D178" s="52"/>
      <c r="E178" s="61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</row>
    <row r="179" spans="1:17" ht="15.75" x14ac:dyDescent="0.3">
      <c r="A179" s="52"/>
      <c r="B179" s="52"/>
      <c r="C179" s="52"/>
      <c r="D179" s="52"/>
      <c r="E179" s="61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</row>
    <row r="180" spans="1:17" ht="15.75" x14ac:dyDescent="0.3">
      <c r="A180" s="52"/>
      <c r="B180" s="52"/>
      <c r="C180" s="52"/>
      <c r="D180" s="52"/>
      <c r="E180" s="61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</row>
    <row r="181" spans="1:17" ht="15.75" x14ac:dyDescent="0.3">
      <c r="A181" s="52"/>
      <c r="B181" s="52"/>
      <c r="C181" s="52"/>
      <c r="D181" s="52"/>
      <c r="E181" s="61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</row>
    <row r="182" spans="1:17" ht="15.75" x14ac:dyDescent="0.3">
      <c r="A182" s="52"/>
      <c r="B182" s="52"/>
      <c r="C182" s="52"/>
      <c r="D182" s="52"/>
      <c r="E182" s="61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</row>
    <row r="183" spans="1:17" ht="15.75" x14ac:dyDescent="0.3">
      <c r="A183" s="52"/>
      <c r="B183" s="52"/>
      <c r="C183" s="52"/>
      <c r="D183" s="52"/>
      <c r="E183" s="61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</row>
    <row r="184" spans="1:17" ht="15.75" x14ac:dyDescent="0.3">
      <c r="A184" s="52"/>
      <c r="B184" s="52"/>
      <c r="C184" s="52"/>
      <c r="D184" s="52"/>
      <c r="E184" s="61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</row>
    <row r="185" spans="1:17" ht="15.75" x14ac:dyDescent="0.3">
      <c r="A185" s="52"/>
      <c r="B185" s="52"/>
      <c r="C185" s="52"/>
      <c r="D185" s="52"/>
      <c r="E185" s="61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</row>
    <row r="186" spans="1:17" ht="15.75" x14ac:dyDescent="0.3">
      <c r="A186" s="52"/>
      <c r="B186" s="52"/>
      <c r="C186" s="52"/>
      <c r="D186" s="52"/>
      <c r="E186" s="61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</row>
    <row r="187" spans="1:17" ht="15.75" x14ac:dyDescent="0.3">
      <c r="A187" s="52"/>
      <c r="B187" s="52"/>
      <c r="C187" s="52"/>
      <c r="D187" s="52"/>
      <c r="E187" s="61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</row>
    <row r="188" spans="1:17" ht="15.75" x14ac:dyDescent="0.3">
      <c r="A188" s="52"/>
      <c r="B188" s="52"/>
      <c r="C188" s="52"/>
      <c r="D188" s="52"/>
      <c r="E188" s="61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</row>
    <row r="189" spans="1:17" ht="15.75" x14ac:dyDescent="0.3">
      <c r="A189" s="52"/>
      <c r="B189" s="52"/>
      <c r="C189" s="52"/>
      <c r="D189" s="52"/>
      <c r="E189" s="61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</row>
    <row r="190" spans="1:17" ht="15.75" x14ac:dyDescent="0.3">
      <c r="A190" s="52"/>
      <c r="B190" s="52"/>
      <c r="C190" s="52"/>
      <c r="D190" s="52"/>
      <c r="E190" s="61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</row>
    <row r="191" spans="1:17" ht="15.75" x14ac:dyDescent="0.3">
      <c r="A191" s="52"/>
      <c r="B191" s="52"/>
      <c r="C191" s="52"/>
      <c r="D191" s="52"/>
      <c r="E191" s="61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</row>
    <row r="192" spans="1:17" ht="15.75" x14ac:dyDescent="0.3">
      <c r="A192" s="52"/>
      <c r="B192" s="52"/>
      <c r="C192" s="52"/>
      <c r="D192" s="52"/>
      <c r="E192" s="61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</row>
    <row r="193" spans="1:17" ht="15.75" x14ac:dyDescent="0.3">
      <c r="A193" s="52"/>
      <c r="B193" s="52"/>
      <c r="C193" s="52"/>
      <c r="D193" s="52"/>
      <c r="E193" s="61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</row>
    <row r="194" spans="1:17" ht="15.75" x14ac:dyDescent="0.3">
      <c r="A194" s="52"/>
      <c r="B194" s="52"/>
      <c r="C194" s="52"/>
      <c r="D194" s="52"/>
      <c r="E194" s="61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</row>
    <row r="195" spans="1:17" ht="15.75" x14ac:dyDescent="0.3">
      <c r="A195" s="52"/>
      <c r="B195" s="52"/>
      <c r="C195" s="52"/>
      <c r="D195" s="52"/>
      <c r="E195" s="61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</row>
    <row r="196" spans="1:17" ht="15.75" x14ac:dyDescent="0.3">
      <c r="A196" s="52"/>
      <c r="B196" s="52"/>
      <c r="C196" s="52"/>
      <c r="D196" s="52"/>
      <c r="E196" s="61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</row>
    <row r="197" spans="1:17" ht="15.75" x14ac:dyDescent="0.3">
      <c r="A197" s="52"/>
      <c r="B197" s="52"/>
      <c r="C197" s="52"/>
      <c r="D197" s="52"/>
      <c r="E197" s="61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</row>
  </sheetData>
  <mergeCells count="10">
    <mergeCell ref="B13:B22"/>
    <mergeCell ref="C13:C17"/>
    <mergeCell ref="A14:A15"/>
    <mergeCell ref="C19:C22"/>
    <mergeCell ref="B2:B3"/>
    <mergeCell ref="B5:B12"/>
    <mergeCell ref="C5:C6"/>
    <mergeCell ref="C7:C8"/>
    <mergeCell ref="C9:C10"/>
    <mergeCell ref="C11:C1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3625-010F-4CE1-B4DF-8E516AA3C6B7}">
  <sheetPr>
    <outlinePr summaryBelow="0" summaryRight="0"/>
  </sheetPr>
  <dimension ref="A1:F11"/>
  <sheetViews>
    <sheetView workbookViewId="0">
      <selection activeCell="H3" sqref="H3"/>
    </sheetView>
  </sheetViews>
  <sheetFormatPr defaultColWidth="13.06640625" defaultRowHeight="12.75" x14ac:dyDescent="0.3"/>
  <cols>
    <col min="1" max="5" width="13.06640625" style="48"/>
    <col min="6" max="6" width="18.46484375" style="48" customWidth="1"/>
    <col min="7" max="16384" width="13.06640625" style="48"/>
  </cols>
  <sheetData>
    <row r="1" spans="1:6" ht="24" customHeight="1" x14ac:dyDescent="0.3">
      <c r="A1" s="125" t="s">
        <v>157</v>
      </c>
      <c r="B1" s="125"/>
      <c r="C1" s="125"/>
      <c r="D1" s="125"/>
      <c r="E1" s="125"/>
      <c r="F1" s="125"/>
    </row>
    <row r="2" spans="1:6" ht="17.25" x14ac:dyDescent="0.3">
      <c r="A2" s="54" t="s">
        <v>24</v>
      </c>
      <c r="B2" s="54" t="s">
        <v>132</v>
      </c>
      <c r="C2" s="54" t="s">
        <v>133</v>
      </c>
      <c r="D2" s="54" t="s">
        <v>134</v>
      </c>
      <c r="E2" s="55" t="s">
        <v>135</v>
      </c>
      <c r="F2" s="46" t="s">
        <v>119</v>
      </c>
    </row>
    <row r="3" spans="1:6" ht="240.6" customHeight="1" x14ac:dyDescent="0.3">
      <c r="A3" s="57">
        <v>1</v>
      </c>
      <c r="B3" s="62">
        <v>45915</v>
      </c>
      <c r="C3" s="49" t="s">
        <v>158</v>
      </c>
      <c r="D3" s="49" t="s">
        <v>159</v>
      </c>
      <c r="E3" s="58">
        <v>42.2</v>
      </c>
      <c r="F3" s="50"/>
    </row>
    <row r="4" spans="1:6" ht="240.6" customHeight="1" x14ac:dyDescent="0.3">
      <c r="A4" s="57">
        <v>2</v>
      </c>
      <c r="B4" s="62">
        <v>45916</v>
      </c>
      <c r="C4" s="49" t="s">
        <v>137</v>
      </c>
      <c r="D4" s="49" t="s">
        <v>160</v>
      </c>
      <c r="E4" s="58">
        <v>170</v>
      </c>
      <c r="F4" s="50"/>
    </row>
    <row r="5" spans="1:6" ht="240.6" customHeight="1" x14ac:dyDescent="0.3">
      <c r="A5" s="57">
        <v>3</v>
      </c>
      <c r="B5" s="62">
        <v>45916</v>
      </c>
      <c r="C5" s="49" t="s">
        <v>137</v>
      </c>
      <c r="D5" s="49" t="s">
        <v>160</v>
      </c>
      <c r="E5" s="58">
        <v>170</v>
      </c>
      <c r="F5" s="50"/>
    </row>
    <row r="6" spans="1:6" ht="240.6" customHeight="1" x14ac:dyDescent="0.3">
      <c r="A6" s="57">
        <v>4</v>
      </c>
      <c r="B6" s="62">
        <v>45916</v>
      </c>
      <c r="C6" s="49" t="s">
        <v>161</v>
      </c>
      <c r="D6" s="49" t="s">
        <v>160</v>
      </c>
      <c r="E6" s="58">
        <v>335</v>
      </c>
      <c r="F6" s="50"/>
    </row>
    <row r="7" spans="1:6" ht="240.6" customHeight="1" x14ac:dyDescent="0.3">
      <c r="A7" s="57">
        <v>5</v>
      </c>
      <c r="B7" s="62">
        <v>45916</v>
      </c>
      <c r="C7" s="49" t="s">
        <v>162</v>
      </c>
      <c r="D7" s="49" t="s">
        <v>163</v>
      </c>
      <c r="E7" s="58">
        <v>192.9</v>
      </c>
      <c r="F7" s="50"/>
    </row>
    <row r="8" spans="1:6" ht="240.6" customHeight="1" x14ac:dyDescent="0.3">
      <c r="A8" s="57">
        <v>6</v>
      </c>
      <c r="B8" s="62">
        <v>45917</v>
      </c>
      <c r="C8" s="49" t="s">
        <v>137</v>
      </c>
      <c r="D8" s="49" t="s">
        <v>164</v>
      </c>
      <c r="E8" s="58">
        <v>430</v>
      </c>
      <c r="F8" s="50"/>
    </row>
    <row r="9" spans="1:6" ht="240.6" customHeight="1" x14ac:dyDescent="0.3">
      <c r="A9" s="57">
        <v>7</v>
      </c>
      <c r="B9" s="62">
        <v>45917</v>
      </c>
      <c r="C9" s="49" t="s">
        <v>161</v>
      </c>
      <c r="D9" s="49" t="s">
        <v>164</v>
      </c>
      <c r="E9" s="58">
        <v>430</v>
      </c>
      <c r="F9" s="50"/>
    </row>
    <row r="10" spans="1:6" ht="240.6" customHeight="1" x14ac:dyDescent="0.3">
      <c r="A10" s="57">
        <v>8</v>
      </c>
      <c r="B10" s="62">
        <v>45917</v>
      </c>
      <c r="C10" s="49" t="s">
        <v>161</v>
      </c>
      <c r="D10" s="49" t="s">
        <v>164</v>
      </c>
      <c r="E10" s="58">
        <v>173</v>
      </c>
      <c r="F10" s="50"/>
    </row>
    <row r="11" spans="1:6" ht="15.75" x14ac:dyDescent="0.3">
      <c r="A11" s="57"/>
      <c r="B11" s="49"/>
      <c r="C11" s="49"/>
      <c r="D11" s="49"/>
      <c r="E11" s="60">
        <f>SUM(E3:E10)</f>
        <v>1943.1</v>
      </c>
      <c r="F11" s="50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员工报销明细</vt:lpstr>
      <vt:lpstr>员工差旅明细</vt:lpstr>
      <vt:lpstr>会场备品采买</vt:lpstr>
      <vt:lpstr>现场点餐汇总</vt:lpstr>
      <vt:lpstr>彩排间咖啡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2025-10-20T11:51:12Z</cp:lastPrinted>
  <dcterms:created xsi:type="dcterms:W3CDTF">2014-04-15T08:52:03Z</dcterms:created>
  <dcterms:modified xsi:type="dcterms:W3CDTF">2025-10-20T11:51:12Z</dcterms:modified>
</cp:coreProperties>
</file>