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 tabRatio="500"/>
  </bookViews>
  <sheets>
    <sheet name="1" sheetId="5" r:id="rId1"/>
  </sheets>
  <calcPr calcId="144525" concurrentCalc="0"/>
</workbook>
</file>

<file path=xl/sharedStrings.xml><?xml version="1.0" encoding="utf-8"?>
<sst xmlns="http://schemas.openxmlformats.org/spreadsheetml/2006/main" count="247" uniqueCount="227">
  <si>
    <t>第七届中国企业新媒体年会</t>
  </si>
  <si>
    <t>提交日期：</t>
  </si>
  <si>
    <t>Quotation：</t>
  </si>
  <si>
    <t xml:space="preserve">客户名称 Client Name: </t>
  </si>
  <si>
    <t>项目地点 Location: 雄安</t>
  </si>
  <si>
    <t>项目日期 Event Time: 12.30</t>
  </si>
  <si>
    <t>项目进场时间 Setup Time: 12.28</t>
  </si>
  <si>
    <t>Item</t>
  </si>
  <si>
    <t>Equipment</t>
  </si>
  <si>
    <t>Specification</t>
  </si>
  <si>
    <t>Quantity</t>
  </si>
  <si>
    <t>Days</t>
  </si>
  <si>
    <t>Unit Price</t>
  </si>
  <si>
    <t>Sub-total(RMB)</t>
  </si>
  <si>
    <t>搭建项目:</t>
  </si>
  <si>
    <t>舞台结构</t>
  </si>
  <si>
    <t>钢架结构双层18厘多层板找平处理 24米*6米*0.6米</t>
  </si>
  <si>
    <t>钢架结构双层18厘多层板找平处理 26米*6米*0.6米</t>
  </si>
  <si>
    <t xml:space="preserve">舞台台阶 </t>
  </si>
  <si>
    <t xml:space="preserve">钢木结构 多层板及地毯饰面  </t>
  </si>
  <si>
    <t>舞台地毯</t>
  </si>
  <si>
    <t>普通拉绒地毯 包含围边地毯及损耗</t>
  </si>
  <si>
    <t>舞台斜坡字</t>
  </si>
  <si>
    <t>异形木质结构 黑色贴纸饰面 6米长</t>
  </si>
  <si>
    <t>讲台</t>
  </si>
  <si>
    <t>拍照背墙结构</t>
  </si>
  <si>
    <t>单面木质结构 贴纸饰面 包含地台  9米*3米*3米H</t>
  </si>
  <si>
    <t>单面木质结构 贴纸饰面 包含地台  6米*3米*3米H</t>
  </si>
  <si>
    <t>拍照背墙 铝型材发光灯槽</t>
  </si>
  <si>
    <t>拍照背板立体字</t>
  </si>
  <si>
    <t>二维码墙</t>
  </si>
  <si>
    <t>日历表</t>
  </si>
  <si>
    <t>异形木质结构 黑色贴纸饰面 中间镶嵌显示器 后开检修门</t>
  </si>
  <si>
    <t xml:space="preserve">名片盒 </t>
  </si>
  <si>
    <t>文字背墙外框</t>
  </si>
  <si>
    <t>木质结构 外框  2.4米*4.8米厚度约0.6米</t>
  </si>
  <si>
    <t>文字背墙 铁丝网结构</t>
  </si>
  <si>
    <t>铁质方管结构中间镶嵌铁丝网 喷漆饰面 2.4米*4.8米</t>
  </si>
  <si>
    <t>文字背墙 立体字</t>
  </si>
  <si>
    <t>1-2公分厚白色PVC板雕刻文字 及几组字母可旋转 及字体后背透明亚克力固定</t>
  </si>
  <si>
    <t>模型背墙结构</t>
  </si>
  <si>
    <t>钢架结构 三聚氰胺板饰面3米*7米*0.5米</t>
  </si>
  <si>
    <t>模型背墙区 柜体</t>
  </si>
  <si>
    <t>木质结构 贴纸或三聚氰胺板饰面  大小平均共计14组计算</t>
  </si>
  <si>
    <t>移动南网展区搭建费用预估</t>
  </si>
  <si>
    <t>背板</t>
  </si>
  <si>
    <t>VIP休息室背板*3、用餐区背板*1、展览背板*3；3m*4m</t>
  </si>
  <si>
    <t>门头</t>
  </si>
  <si>
    <t>户外异形钢木结构 贴纸饰面 包含底部钢板配重</t>
  </si>
  <si>
    <t>AV控台</t>
  </si>
  <si>
    <t>钢架结构 黑色丝绒布</t>
  </si>
  <si>
    <t>沙发茶几租赁</t>
  </si>
  <si>
    <t>沙发*40、茶几*20</t>
  </si>
  <si>
    <t>家具租赁包装</t>
  </si>
  <si>
    <t>木质指示牌</t>
  </si>
  <si>
    <t>园区内指示系统*17、室内*3</t>
  </si>
  <si>
    <t>刀旗</t>
  </si>
  <si>
    <t>电力部分</t>
  </si>
  <si>
    <t>电源电线等铺料（包含人员及交通费用）</t>
  </si>
  <si>
    <t>美工</t>
  </si>
  <si>
    <t>画面及即时贴字等小型铺料（包含人员及交通费用）</t>
  </si>
  <si>
    <t>施工人员费</t>
  </si>
  <si>
    <t>进，拆场20人共计4天 包含往返交通时间</t>
  </si>
  <si>
    <t>进，拆场25人共计4天 包含往返交通时间</t>
  </si>
  <si>
    <t>施工人员加班费</t>
  </si>
  <si>
    <t>进，拆场20人共计每人加班42小时（工厂6小时为一个班）</t>
  </si>
  <si>
    <t>进，拆场25人共计每人加班42小时（工厂6小时为一个班）</t>
  </si>
  <si>
    <t>餐饮住宿</t>
  </si>
  <si>
    <t>现场工人住宿及餐费补助 20人3天</t>
  </si>
  <si>
    <t>现场工人住宿及餐费补助 25人4天</t>
  </si>
  <si>
    <t>运输</t>
  </si>
  <si>
    <t>唐山工厂至雄安往返 6.8米货车3车 往返 及搭建完搭建工具及现场垃圾一车</t>
  </si>
  <si>
    <t>音视频系统 :</t>
  </si>
  <si>
    <t>LED屏幕</t>
  </si>
  <si>
    <t>P3.9: 500mm x 500mm,Size: 22000mm x 500mm    (48 x 12piece)</t>
  </si>
  <si>
    <t>LED处理器</t>
  </si>
  <si>
    <t>MIG-560D</t>
  </si>
  <si>
    <t>液晶监视器</t>
  </si>
  <si>
    <t>DELL  LCD 24"  （16 : 10）</t>
  </si>
  <si>
    <t>液晶显示屏</t>
  </si>
  <si>
    <t>SHARP LCD 60LX531</t>
  </si>
  <si>
    <t>E2 4k屏幕管理系统</t>
  </si>
  <si>
    <t xml:space="preserve">E2 Screen management system </t>
  </si>
  <si>
    <t>E2控制器 EC-200</t>
  </si>
  <si>
    <t>Event Master EC-200</t>
  </si>
  <si>
    <t>提词器</t>
  </si>
  <si>
    <t>外场触屏一体机</t>
  </si>
  <si>
    <t>DVI信号分配器</t>
  </si>
  <si>
    <t>EXTRON DVI DA4 Plus</t>
  </si>
  <si>
    <t>苹果电脑</t>
  </si>
  <si>
    <t>MarBook Pro15"</t>
  </si>
  <si>
    <t>笔记本电脑</t>
  </si>
  <si>
    <t>IBM T430</t>
  </si>
  <si>
    <t>不间断电源</t>
  </si>
  <si>
    <t>EMERSON UPS-3KVA</t>
  </si>
  <si>
    <t>专业翻页器</t>
  </si>
  <si>
    <t>PERFECT CUE  D'SAN PC-433SYS</t>
  </si>
  <si>
    <t>光纤系统</t>
  </si>
  <si>
    <t xml:space="preserve">Optical Fiber Syestem  </t>
  </si>
  <si>
    <t>电柜</t>
  </si>
  <si>
    <t xml:space="preserve">TL 34L </t>
  </si>
  <si>
    <t xml:space="preserve">线阵列中高频音箱 </t>
  </si>
  <si>
    <t>TWAudio VERA10</t>
  </si>
  <si>
    <t>线阵列超低频音箱</t>
  </si>
  <si>
    <t>TWAudio VERAS30</t>
  </si>
  <si>
    <t xml:space="preserve">返送音箱 </t>
  </si>
  <si>
    <t>TWAudio M10</t>
  </si>
  <si>
    <t xml:space="preserve">数字功放 </t>
  </si>
  <si>
    <t>TWAudio K3dsp</t>
  </si>
  <si>
    <t xml:space="preserve">数字调音台 </t>
  </si>
  <si>
    <t>Midas M32</t>
  </si>
  <si>
    <t>无线手持麦克风</t>
  </si>
  <si>
    <t>SHURE ULX-D Beta 58</t>
  </si>
  <si>
    <t>无线肉色头戴麦克风</t>
  </si>
  <si>
    <t xml:space="preserve">SHURE ULX-D Beta 53 </t>
  </si>
  <si>
    <t xml:space="preserve">天线放大器 </t>
  </si>
  <si>
    <t>SHURE UA845-US,UA870WB</t>
  </si>
  <si>
    <t>鹅颈麦克风</t>
  </si>
  <si>
    <t>SHURE MX-418S</t>
  </si>
  <si>
    <t>音频电脑</t>
  </si>
  <si>
    <t>音频隔离</t>
  </si>
  <si>
    <t>Radial ProAV2</t>
  </si>
  <si>
    <t>16路音频缆车</t>
  </si>
  <si>
    <t>CANARE 16CHA</t>
  </si>
  <si>
    <t>无线对讲主机</t>
  </si>
  <si>
    <t>CLEAR-COM BS210</t>
  </si>
  <si>
    <t>无线接收机及耳机</t>
  </si>
  <si>
    <t>CLEAR-COM BP210+HS15</t>
  </si>
  <si>
    <t>有线对讲主机</t>
  </si>
  <si>
    <t>HANSON MPS30</t>
  </si>
  <si>
    <t>有线对讲接收机</t>
  </si>
  <si>
    <t>HANSON BSP1-Mrk2</t>
  </si>
  <si>
    <t>切割电脑灯</t>
  </si>
  <si>
    <t>GTD-1500II Profile Cutting Blade</t>
  </si>
  <si>
    <t>三合一光束电脑灯</t>
  </si>
  <si>
    <t>GTD-330 BSW</t>
  </si>
  <si>
    <t>LED摇头灯</t>
  </si>
  <si>
    <t>JOLLY Q3 Turbo</t>
  </si>
  <si>
    <t>LED地排灯</t>
  </si>
  <si>
    <t>VIKY FL-154</t>
  </si>
  <si>
    <t>追光灯</t>
  </si>
  <si>
    <t>F.A.L 2500w</t>
  </si>
  <si>
    <t>电脑灯调光台</t>
  </si>
  <si>
    <t>Grand MA2</t>
  </si>
  <si>
    <t>调光台扩展</t>
  </si>
  <si>
    <t>Grand MA2 NPU</t>
  </si>
  <si>
    <t>信号放大器</t>
  </si>
  <si>
    <t>TL D-net8</t>
  </si>
  <si>
    <t>导播设备</t>
  </si>
  <si>
    <t>TRUSS(Black)</t>
  </si>
  <si>
    <t>400mm ×600mm</t>
  </si>
  <si>
    <t>300mm ×400mm</t>
  </si>
  <si>
    <t>Truss单柱(Black)</t>
  </si>
  <si>
    <t>300mm ×3000mm</t>
  </si>
  <si>
    <t>Layer</t>
  </si>
  <si>
    <t>2000mm×2000mm</t>
  </si>
  <si>
    <t>电动葫芦</t>
  </si>
  <si>
    <t>CM JCL 1T</t>
  </si>
  <si>
    <t>H架</t>
  </si>
  <si>
    <t>1800mm× 1800mm× (H)6300mm</t>
  </si>
  <si>
    <t>主配电缆</t>
  </si>
  <si>
    <t>50m</t>
  </si>
  <si>
    <t>雾机</t>
  </si>
  <si>
    <t>Anteri HZ500</t>
  </si>
  <si>
    <t>人员交通费</t>
  </si>
  <si>
    <t xml:space="preserve">Ticket expense </t>
  </si>
  <si>
    <t>人员差旅补助</t>
  </si>
  <si>
    <t>Business travel allowance</t>
  </si>
  <si>
    <t>项目经理</t>
  </si>
  <si>
    <t>Item Supervise</t>
  </si>
  <si>
    <t>导播</t>
  </si>
  <si>
    <t>视频操控师</t>
  </si>
  <si>
    <t xml:space="preserve">Switcher Operator </t>
  </si>
  <si>
    <t>音响师</t>
  </si>
  <si>
    <t>Digital mixer Operator</t>
  </si>
  <si>
    <t>灯光师</t>
  </si>
  <si>
    <t>Grand MA Operator</t>
  </si>
  <si>
    <t>技术人员</t>
  </si>
  <si>
    <t>Technician</t>
  </si>
  <si>
    <t>外阜运费</t>
  </si>
  <si>
    <t>Nationwide  transport costs 9.6</t>
  </si>
  <si>
    <t xml:space="preserve"> 制作及采购项目:</t>
  </si>
  <si>
    <t>奖杯</t>
  </si>
  <si>
    <t>证书</t>
  </si>
  <si>
    <t>一等奖</t>
  </si>
  <si>
    <t>二等奖</t>
  </si>
  <si>
    <t>三等奖</t>
  </si>
  <si>
    <t>移动其他采购预留</t>
  </si>
  <si>
    <t>矿泉水挂环</t>
  </si>
  <si>
    <t>桌卡</t>
  </si>
  <si>
    <t>麦标套</t>
  </si>
  <si>
    <t>手卡</t>
  </si>
  <si>
    <t>证件</t>
  </si>
  <si>
    <t>桌套</t>
  </si>
  <si>
    <t>车头牌</t>
  </si>
  <si>
    <t xml:space="preserve"> 其他项目1:</t>
  </si>
  <si>
    <t>主持人费用预留</t>
  </si>
  <si>
    <t>嘉宾费用预留</t>
  </si>
  <si>
    <t>媒体费用预留</t>
  </si>
  <si>
    <t>场地费用预留</t>
  </si>
  <si>
    <t>大巴车</t>
  </si>
  <si>
    <t>考斯特</t>
  </si>
  <si>
    <t>GL8</t>
  </si>
  <si>
    <t>嘉宾用餐</t>
  </si>
  <si>
    <t>VIP用餐</t>
  </si>
  <si>
    <t>主办方工作人员住宿</t>
  </si>
  <si>
    <t>礼仪</t>
  </si>
  <si>
    <t>速记</t>
  </si>
  <si>
    <t>活动导演</t>
  </si>
  <si>
    <t>导演助理</t>
  </si>
  <si>
    <t>娃娃机</t>
  </si>
  <si>
    <t>H5</t>
  </si>
  <si>
    <t>日历系统</t>
  </si>
  <si>
    <t>名片系统</t>
  </si>
  <si>
    <t>抽奖系统</t>
  </si>
  <si>
    <t>颁奖KEYNOTE</t>
  </si>
  <si>
    <t>摄影摄像</t>
  </si>
  <si>
    <t>总结视频</t>
  </si>
  <si>
    <t>云直播平台</t>
  </si>
  <si>
    <t>方案制作及设计费用</t>
  </si>
  <si>
    <t>工作人员费用</t>
  </si>
  <si>
    <t>工作人员差旅</t>
  </si>
  <si>
    <t>项目费用合计 :</t>
  </si>
  <si>
    <t>服务费金额 :</t>
  </si>
  <si>
    <t>优惠金额 :</t>
  </si>
  <si>
    <t>税费金额 :</t>
  </si>
  <si>
    <t>总计 :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</si>
</sst>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_);[Red]\(0\)"/>
    <numFmt numFmtId="177" formatCode="0.00_);[Red]\(0.00\)"/>
  </numFmts>
  <fonts count="26">
    <font>
      <sz val="12"/>
      <color theme="1"/>
      <name val="宋体"/>
      <charset val="134"/>
      <scheme val="minor"/>
    </font>
    <font>
      <sz val="7"/>
      <name val="微软雅黑"/>
      <charset val="134"/>
    </font>
    <font>
      <sz val="7"/>
      <color rgb="FFFF0000"/>
      <name val="微软雅黑"/>
      <charset val="134"/>
    </font>
    <font>
      <sz val="7"/>
      <color rgb="FF92D050"/>
      <name val="微软雅黑"/>
      <charset val="134"/>
    </font>
    <font>
      <sz val="7"/>
      <color theme="1"/>
      <name val="微软雅黑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2"/>
      <name val="Times New Roman"/>
      <charset val="134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0"/>
      <name val="Arial"/>
      <charset val="134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2"/>
      <name val="宋体"/>
      <charset val="134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/>
    <xf numFmtId="42" fontId="5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6" fillId="17" borderId="14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15" borderId="13" applyNumberFormat="0" applyFon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0"/>
    <xf numFmtId="0" fontId="21" fillId="0" borderId="0" applyNumberFormat="0" applyFill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24" fillId="32" borderId="17" applyNumberFormat="0" applyAlignment="0" applyProtection="0">
      <alignment vertical="center"/>
    </xf>
    <xf numFmtId="0" fontId="25" fillId="32" borderId="14" applyNumberFormat="0" applyAlignment="0" applyProtection="0">
      <alignment vertical="center"/>
    </xf>
    <xf numFmtId="0" fontId="20" fillId="25" borderId="16" applyNumberFormat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4" fillId="0" borderId="0"/>
    <xf numFmtId="0" fontId="9" fillId="0" borderId="0"/>
  </cellStyleXfs>
  <cellXfs count="10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Fill="1"/>
    <xf numFmtId="0" fontId="4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4" fillId="3" borderId="6" xfId="0" applyFont="1" applyFill="1" applyBorder="1" applyAlignment="1">
      <alignment vertical="center"/>
    </xf>
    <xf numFmtId="0" fontId="4" fillId="3" borderId="7" xfId="0" applyFont="1" applyFill="1" applyBorder="1" applyAlignment="1">
      <alignment vertical="center"/>
    </xf>
    <xf numFmtId="0" fontId="4" fillId="3" borderId="4" xfId="0" applyFont="1" applyFill="1" applyBorder="1" applyAlignment="1">
      <alignment horizontal="left" vertical="center"/>
    </xf>
    <xf numFmtId="0" fontId="4" fillId="3" borderId="2" xfId="0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horizontal="left" vertical="center" wrapText="1"/>
    </xf>
    <xf numFmtId="176" fontId="4" fillId="3" borderId="5" xfId="0" applyNumberFormat="1" applyFont="1" applyFill="1" applyBorder="1" applyAlignment="1">
      <alignment horizontal="left" vertical="center"/>
    </xf>
    <xf numFmtId="0" fontId="4" fillId="3" borderId="5" xfId="0" applyFont="1" applyFill="1" applyBorder="1" applyAlignment="1">
      <alignment horizontal="left" vertical="center"/>
    </xf>
    <xf numFmtId="0" fontId="4" fillId="3" borderId="2" xfId="0" applyFont="1" applyFill="1" applyBorder="1" applyAlignment="1">
      <alignment horizontal="left" vertical="center"/>
    </xf>
    <xf numFmtId="0" fontId="4" fillId="0" borderId="5" xfId="16" applyFont="1" applyBorder="1" applyAlignment="1">
      <alignment horizontal="left" vertical="center"/>
    </xf>
    <xf numFmtId="0" fontId="4" fillId="0" borderId="2" xfId="48" applyFont="1" applyBorder="1" applyAlignment="1">
      <alignment horizontal="left" vertical="center"/>
    </xf>
    <xf numFmtId="0" fontId="4" fillId="0" borderId="4" xfId="48" applyFont="1" applyBorder="1" applyAlignment="1">
      <alignment horizontal="left" vertical="center"/>
    </xf>
    <xf numFmtId="0" fontId="1" fillId="3" borderId="6" xfId="0" applyFont="1" applyFill="1" applyBorder="1" applyAlignment="1">
      <alignment vertical="center"/>
    </xf>
    <xf numFmtId="0" fontId="1" fillId="3" borderId="7" xfId="0" applyFont="1" applyFill="1" applyBorder="1" applyAlignment="1">
      <alignment vertical="center"/>
    </xf>
    <xf numFmtId="0" fontId="1" fillId="0" borderId="5" xfId="16" applyFont="1" applyBorder="1" applyAlignment="1">
      <alignment horizontal="left" vertical="center"/>
    </xf>
    <xf numFmtId="0" fontId="1" fillId="0" borderId="2" xfId="48" applyFont="1" applyBorder="1" applyAlignment="1">
      <alignment horizontal="left" vertical="center"/>
    </xf>
    <xf numFmtId="0" fontId="1" fillId="0" borderId="4" xfId="48" applyFont="1" applyBorder="1" applyAlignment="1">
      <alignment horizontal="left" vertical="center"/>
    </xf>
    <xf numFmtId="176" fontId="1" fillId="3" borderId="5" xfId="0" applyNumberFormat="1" applyFont="1" applyFill="1" applyBorder="1" applyAlignment="1">
      <alignment horizontal="left" vertical="center"/>
    </xf>
    <xf numFmtId="0" fontId="1" fillId="3" borderId="5" xfId="0" applyFont="1" applyFill="1" applyBorder="1" applyAlignment="1">
      <alignment horizontal="left" vertical="center"/>
    </xf>
    <xf numFmtId="0" fontId="1" fillId="3" borderId="4" xfId="0" applyFont="1" applyFill="1" applyBorder="1" applyAlignment="1">
      <alignment horizontal="left" vertical="center"/>
    </xf>
    <xf numFmtId="0" fontId="2" fillId="0" borderId="5" xfId="16" applyFont="1" applyBorder="1" applyAlignment="1">
      <alignment horizontal="left" vertical="center"/>
    </xf>
    <xf numFmtId="0" fontId="2" fillId="0" borderId="2" xfId="48" applyFont="1" applyBorder="1" applyAlignment="1">
      <alignment horizontal="left" vertical="center"/>
    </xf>
    <xf numFmtId="0" fontId="2" fillId="0" borderId="4" xfId="48" applyFont="1" applyBorder="1" applyAlignment="1">
      <alignment horizontal="left" vertical="center"/>
    </xf>
    <xf numFmtId="176" fontId="2" fillId="3" borderId="5" xfId="0" applyNumberFormat="1" applyFont="1" applyFill="1" applyBorder="1" applyAlignment="1">
      <alignment horizontal="left" vertical="center"/>
    </xf>
    <xf numFmtId="0" fontId="2" fillId="3" borderId="5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left" vertical="center"/>
    </xf>
    <xf numFmtId="0" fontId="4" fillId="0" borderId="2" xfId="48" applyFont="1" applyBorder="1" applyAlignment="1">
      <alignment vertical="top" wrapText="1"/>
    </xf>
    <xf numFmtId="0" fontId="4" fillId="0" borderId="4" xfId="48" applyFont="1" applyBorder="1" applyAlignment="1">
      <alignment vertical="top" wrapText="1"/>
    </xf>
    <xf numFmtId="0" fontId="4" fillId="0" borderId="2" xfId="48" applyFont="1" applyBorder="1" applyAlignment="1">
      <alignment vertical="top"/>
    </xf>
    <xf numFmtId="0" fontId="4" fillId="0" borderId="4" xfId="48" applyFont="1" applyBorder="1" applyAlignment="1">
      <alignment vertical="top"/>
    </xf>
    <xf numFmtId="0" fontId="4" fillId="3" borderId="2" xfId="0" applyFont="1" applyFill="1" applyBorder="1" applyAlignment="1">
      <alignment vertical="top" wrapText="1"/>
    </xf>
    <xf numFmtId="0" fontId="4" fillId="3" borderId="4" xfId="0" applyFont="1" applyFill="1" applyBorder="1" applyAlignment="1">
      <alignment vertical="top" wrapText="1"/>
    </xf>
    <xf numFmtId="0" fontId="4" fillId="4" borderId="5" xfId="16" applyFont="1" applyFill="1" applyBorder="1" applyAlignment="1">
      <alignment horizontal="left" vertical="center"/>
    </xf>
    <xf numFmtId="0" fontId="4" fillId="4" borderId="2" xfId="16" applyFont="1" applyFill="1" applyBorder="1" applyAlignment="1">
      <alignment horizontal="left" vertical="center"/>
    </xf>
    <xf numFmtId="0" fontId="4" fillId="4" borderId="4" xfId="16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left" vertical="center"/>
    </xf>
    <xf numFmtId="49" fontId="4" fillId="4" borderId="5" xfId="16" applyNumberFormat="1" applyFont="1" applyFill="1" applyBorder="1" applyAlignment="1">
      <alignment horizontal="left" vertical="center"/>
    </xf>
    <xf numFmtId="49" fontId="4" fillId="4" borderId="2" xfId="16" applyNumberFormat="1" applyFont="1" applyFill="1" applyBorder="1" applyAlignment="1">
      <alignment horizontal="left" vertical="center" wrapText="1"/>
    </xf>
    <xf numFmtId="49" fontId="4" fillId="4" borderId="4" xfId="16" applyNumberFormat="1" applyFont="1" applyFill="1" applyBorder="1" applyAlignment="1">
      <alignment horizontal="left" vertical="center"/>
    </xf>
    <xf numFmtId="0" fontId="4" fillId="0" borderId="2" xfId="48" applyFont="1" applyFill="1" applyBorder="1" applyAlignment="1">
      <alignment horizontal="left" vertical="center"/>
    </xf>
    <xf numFmtId="0" fontId="4" fillId="0" borderId="4" xfId="48" applyFont="1" applyFill="1" applyBorder="1" applyAlignment="1">
      <alignment horizontal="left" vertical="center"/>
    </xf>
    <xf numFmtId="0" fontId="4" fillId="0" borderId="5" xfId="48" applyFont="1" applyBorder="1" applyAlignment="1">
      <alignment horizontal="left" vertical="center"/>
    </xf>
    <xf numFmtId="0" fontId="4" fillId="0" borderId="2" xfId="48" applyFont="1" applyBorder="1" applyAlignment="1">
      <alignment horizontal="left" vertical="center" wrapText="1"/>
    </xf>
    <xf numFmtId="0" fontId="4" fillId="0" borderId="4" xfId="48" applyFont="1" applyBorder="1" applyAlignment="1">
      <alignment horizontal="left" vertical="center" wrapText="1"/>
    </xf>
    <xf numFmtId="0" fontId="4" fillId="3" borderId="5" xfId="48" applyFont="1" applyFill="1" applyBorder="1" applyAlignment="1">
      <alignment horizontal="left" vertical="center"/>
    </xf>
    <xf numFmtId="0" fontId="4" fillId="3" borderId="2" xfId="48" applyFont="1" applyFill="1" applyBorder="1" applyAlignment="1">
      <alignment horizontal="left" vertical="center"/>
    </xf>
    <xf numFmtId="0" fontId="4" fillId="3" borderId="4" xfId="48" applyFont="1" applyFill="1" applyBorder="1" applyAlignment="1">
      <alignment horizontal="left" vertical="center"/>
    </xf>
    <xf numFmtId="0" fontId="4" fillId="3" borderId="2" xfId="48" applyFont="1" applyFill="1" applyBorder="1" applyAlignment="1">
      <alignment horizontal="left" vertical="center" wrapText="1"/>
    </xf>
    <xf numFmtId="0" fontId="4" fillId="3" borderId="4" xfId="48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vertical="center"/>
    </xf>
    <xf numFmtId="14" fontId="4" fillId="0" borderId="5" xfId="0" applyNumberFormat="1" applyFont="1" applyBorder="1" applyAlignment="1">
      <alignment horizontal="left" vertical="center"/>
    </xf>
    <xf numFmtId="177" fontId="4" fillId="2" borderId="5" xfId="0" applyNumberFormat="1" applyFont="1" applyFill="1" applyBorder="1" applyAlignment="1">
      <alignment horizontal="left" vertical="center"/>
    </xf>
    <xf numFmtId="177" fontId="4" fillId="3" borderId="5" xfId="0" applyNumberFormat="1" applyFont="1" applyFill="1" applyBorder="1" applyAlignment="1">
      <alignment horizontal="left" vertical="center"/>
    </xf>
    <xf numFmtId="177" fontId="1" fillId="3" borderId="5" xfId="0" applyNumberFormat="1" applyFont="1" applyFill="1" applyBorder="1" applyAlignment="1">
      <alignment horizontal="left" vertical="center"/>
    </xf>
    <xf numFmtId="177" fontId="2" fillId="3" borderId="5" xfId="0" applyNumberFormat="1" applyFont="1" applyFill="1" applyBorder="1" applyAlignment="1">
      <alignment horizontal="left" vertical="center"/>
    </xf>
    <xf numFmtId="177" fontId="4" fillId="0" borderId="5" xfId="0" applyNumberFormat="1" applyFont="1" applyBorder="1" applyAlignment="1">
      <alignment horizontal="left" vertical="center"/>
    </xf>
    <xf numFmtId="0" fontId="4" fillId="0" borderId="2" xfId="48" applyFont="1" applyFill="1" applyBorder="1" applyAlignment="1">
      <alignment horizontal="left" vertical="center" wrapText="1"/>
    </xf>
    <xf numFmtId="0" fontId="4" fillId="0" borderId="4" xfId="48" applyFont="1" applyFill="1" applyBorder="1" applyAlignment="1">
      <alignment horizontal="left" vertical="center" wrapText="1"/>
    </xf>
    <xf numFmtId="0" fontId="4" fillId="0" borderId="5" xfId="49" applyFont="1" applyBorder="1" applyAlignment="1">
      <alignment horizontal="left" vertical="center"/>
    </xf>
    <xf numFmtId="9" fontId="4" fillId="0" borderId="2" xfId="49" applyNumberFormat="1" applyFont="1" applyBorder="1" applyAlignment="1">
      <alignment horizontal="left" vertical="center"/>
    </xf>
    <xf numFmtId="9" fontId="4" fillId="0" borderId="4" xfId="49" applyNumberFormat="1" applyFont="1" applyBorder="1" applyAlignment="1">
      <alignment horizontal="left" vertical="center"/>
    </xf>
    <xf numFmtId="9" fontId="4" fillId="0" borderId="2" xfId="49" applyNumberFormat="1" applyFont="1" applyBorder="1" applyAlignment="1">
      <alignment horizontal="left" vertical="center" wrapText="1"/>
    </xf>
    <xf numFmtId="0" fontId="4" fillId="3" borderId="8" xfId="0" applyFont="1" applyFill="1" applyBorder="1" applyAlignment="1">
      <alignment vertical="center"/>
    </xf>
    <xf numFmtId="0" fontId="4" fillId="3" borderId="9" xfId="0" applyFont="1" applyFill="1" applyBorder="1" applyAlignment="1">
      <alignment vertical="center"/>
    </xf>
    <xf numFmtId="0" fontId="4" fillId="0" borderId="2" xfId="49" applyFont="1" applyBorder="1" applyAlignment="1">
      <alignment horizontal="left" vertical="center"/>
    </xf>
    <xf numFmtId="0" fontId="4" fillId="0" borderId="4" xfId="49" applyFont="1" applyBorder="1" applyAlignment="1">
      <alignment horizontal="left" vertical="center"/>
    </xf>
    <xf numFmtId="176" fontId="4" fillId="0" borderId="5" xfId="0" applyNumberFormat="1" applyFont="1" applyFill="1" applyBorder="1" applyAlignment="1">
      <alignment horizontal="left" vertical="center"/>
    </xf>
    <xf numFmtId="0" fontId="4" fillId="0" borderId="5" xfId="0" applyFont="1" applyFill="1" applyBorder="1" applyAlignment="1">
      <alignment horizontal="left" vertical="center"/>
    </xf>
    <xf numFmtId="0" fontId="2" fillId="3" borderId="6" xfId="0" applyFont="1" applyFill="1" applyBorder="1" applyAlignment="1">
      <alignment vertical="center"/>
    </xf>
    <xf numFmtId="0" fontId="2" fillId="3" borderId="7" xfId="0" applyFont="1" applyFill="1" applyBorder="1" applyAlignment="1">
      <alignment vertical="center"/>
    </xf>
    <xf numFmtId="0" fontId="3" fillId="3" borderId="6" xfId="0" applyFont="1" applyFill="1" applyBorder="1" applyAlignment="1">
      <alignment vertical="center"/>
    </xf>
    <xf numFmtId="0" fontId="3" fillId="3" borderId="7" xfId="0" applyFont="1" applyFill="1" applyBorder="1" applyAlignment="1">
      <alignment vertical="center"/>
    </xf>
    <xf numFmtId="0" fontId="3" fillId="3" borderId="2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left" vertical="center"/>
    </xf>
    <xf numFmtId="0" fontId="3" fillId="3" borderId="2" xfId="0" applyFont="1" applyFill="1" applyBorder="1" applyAlignment="1">
      <alignment horizontal="left" vertical="center"/>
    </xf>
    <xf numFmtId="0" fontId="3" fillId="3" borderId="4" xfId="0" applyFont="1" applyFill="1" applyBorder="1" applyAlignment="1">
      <alignment horizontal="left" vertical="center"/>
    </xf>
    <xf numFmtId="0" fontId="2" fillId="0" borderId="0" xfId="0" applyFont="1" applyFill="1"/>
    <xf numFmtId="0" fontId="3" fillId="0" borderId="0" xfId="0" applyFont="1" applyFill="1"/>
    <xf numFmtId="9" fontId="4" fillId="2" borderId="2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177" fontId="2" fillId="2" borderId="5" xfId="0" applyNumberFormat="1" applyFont="1" applyFill="1" applyBorder="1" applyAlignment="1">
      <alignment horizontal="left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百分比" xfId="10" builtinId="5"/>
    <cellStyle name="注释" xfId="11" builtinId="10"/>
    <cellStyle name="60% - 强调文字颜色 2" xfId="12" builtinId="36"/>
    <cellStyle name="标题 4" xfId="13" builtinId="19"/>
    <cellStyle name="警告文本" xfId="14" builtinId="11"/>
    <cellStyle name="标题" xfId="15" builtinId="15"/>
    <cellStyle name="0,0_x000d__x000d_NA_x000d__x000d_" xfId="16"/>
    <cellStyle name="解释性文本" xfId="17" builtinId="53"/>
    <cellStyle name="标题 1" xfId="18" builtinId="16"/>
    <cellStyle name="标题 2" xfId="19" builtinId="17"/>
    <cellStyle name="60% - 强调文字颜色 1" xfId="20" builtinId="32"/>
    <cellStyle name="标题 3" xfId="21" builtinId="18"/>
    <cellStyle name="60% - 强调文字颜色 4" xfId="22" builtinId="44"/>
    <cellStyle name="输出" xfId="23" builtinId="21"/>
    <cellStyle name="计算" xfId="24" builtinId="22"/>
    <cellStyle name="检查单元格" xfId="25" builtinId="23"/>
    <cellStyle name="20% - 强调文字颜色 6" xfId="26" builtinId="50"/>
    <cellStyle name="强调文字颜色 2" xfId="27" builtinId="33"/>
    <cellStyle name="链接单元格" xfId="28" builtinId="24"/>
    <cellStyle name="汇总" xfId="29" builtinId="25"/>
    <cellStyle name="好" xfId="30" builtinId="26"/>
    <cellStyle name="适中" xfId="31" builtinId="28"/>
    <cellStyle name="20% - 强调文字颜色 5" xfId="32" builtinId="46"/>
    <cellStyle name="强调文字颜色 1" xfId="33" builtinId="29"/>
    <cellStyle name="20% - 强调文字颜色 1" xfId="34" builtinId="30"/>
    <cellStyle name="40% - 强调文字颜色 1" xfId="35" builtinId="31"/>
    <cellStyle name="20% - 强调文字颜色 2" xfId="36" builtinId="34"/>
    <cellStyle name="40% - 强调文字颜色 2" xfId="37" builtinId="35"/>
    <cellStyle name="强调文字颜色 3" xfId="38" builtinId="37"/>
    <cellStyle name="强调文字颜色 4" xfId="39" builtinId="41"/>
    <cellStyle name="20% - 强调文字颜色 4" xfId="40" builtinId="42"/>
    <cellStyle name="40% - 强调文字颜色 4" xfId="41" builtinId="43"/>
    <cellStyle name="强调文字颜色 5" xfId="42" builtinId="45"/>
    <cellStyle name="40% - 强调文字颜色 5" xfId="43" builtinId="47"/>
    <cellStyle name="60% - 强调文字颜色 5" xfId="44" builtinId="48"/>
    <cellStyle name="强调文字颜色 6" xfId="45" builtinId="49"/>
    <cellStyle name="40% - 强调文字颜色 6" xfId="46" builtinId="51"/>
    <cellStyle name="60% - 强调文字颜色 6" xfId="47" builtinId="52"/>
    <cellStyle name="常规_Sheet1" xfId="48"/>
    <cellStyle name="样式 1" xfId="49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49"/>
  <sheetViews>
    <sheetView tabSelected="1" workbookViewId="0">
      <selection activeCell="D119" sqref="D119:E119"/>
    </sheetView>
  </sheetViews>
  <sheetFormatPr defaultColWidth="10.8333333333333" defaultRowHeight="12.75"/>
  <cols>
    <col min="1" max="2" width="2" style="4" customWidth="1"/>
    <col min="3" max="3" width="12.5" style="4" customWidth="1"/>
    <col min="4" max="4" width="11.5" style="5" customWidth="1"/>
    <col min="5" max="5" width="11.5" style="4" customWidth="1"/>
    <col min="6" max="6" width="5.83333333333333" style="4" customWidth="1"/>
    <col min="7" max="7" width="3.83333333333333" style="4" customWidth="1"/>
    <col min="8" max="8" width="6.5" style="4" customWidth="1"/>
    <col min="9" max="9" width="9.66666666666667" style="4" customWidth="1"/>
    <col min="10" max="10" width="20.1666666666667" style="6" customWidth="1"/>
    <col min="11" max="14" width="10.8333333333333" style="6"/>
    <col min="15" max="16384" width="10.8333333333333" style="7"/>
  </cols>
  <sheetData>
    <row r="1" spans="1:14">
      <c r="A1" s="8"/>
      <c r="B1" s="8"/>
      <c r="C1" s="8"/>
      <c r="D1" s="8"/>
      <c r="E1" s="8"/>
      <c r="F1" s="8"/>
      <c r="G1" s="8"/>
      <c r="H1" s="8"/>
      <c r="I1" s="8"/>
      <c r="J1" s="7"/>
      <c r="K1" s="7"/>
      <c r="L1" s="7"/>
      <c r="M1" s="7"/>
      <c r="N1" s="7"/>
    </row>
    <row r="2" spans="1:14">
      <c r="A2" s="9" t="s">
        <v>0</v>
      </c>
      <c r="B2" s="10"/>
      <c r="C2" s="10"/>
      <c r="D2" s="10"/>
      <c r="E2" s="10"/>
      <c r="F2" s="10"/>
      <c r="G2" s="10"/>
      <c r="H2" s="11"/>
      <c r="I2" s="70" t="s">
        <v>1</v>
      </c>
      <c r="J2" s="7"/>
      <c r="K2" s="7"/>
      <c r="L2" s="7"/>
      <c r="M2" s="7"/>
      <c r="N2" s="7"/>
    </row>
    <row r="3" spans="1:14">
      <c r="A3" s="12" t="s">
        <v>2</v>
      </c>
      <c r="B3" s="13"/>
      <c r="C3" s="13"/>
      <c r="D3" s="13"/>
      <c r="E3" s="13"/>
      <c r="F3" s="13"/>
      <c r="G3" s="13"/>
      <c r="H3" s="14"/>
      <c r="I3" s="71">
        <v>43815</v>
      </c>
      <c r="J3" s="7"/>
      <c r="K3" s="7"/>
      <c r="L3" s="7"/>
      <c r="M3" s="7"/>
      <c r="N3" s="7"/>
    </row>
    <row r="4" spans="1:14">
      <c r="A4" s="15" t="s">
        <v>3</v>
      </c>
      <c r="B4" s="16"/>
      <c r="C4" s="16"/>
      <c r="D4" s="17"/>
      <c r="E4" s="15" t="s">
        <v>4</v>
      </c>
      <c r="F4" s="16"/>
      <c r="G4" s="16"/>
      <c r="H4" s="17"/>
      <c r="I4" s="17"/>
      <c r="J4" s="7"/>
      <c r="K4" s="7"/>
      <c r="L4" s="7"/>
      <c r="M4" s="7"/>
      <c r="N4" s="7"/>
    </row>
    <row r="5" spans="1:14">
      <c r="A5" s="15" t="s">
        <v>5</v>
      </c>
      <c r="B5" s="16"/>
      <c r="C5" s="16"/>
      <c r="D5" s="17"/>
      <c r="E5" s="15" t="s">
        <v>6</v>
      </c>
      <c r="F5" s="16"/>
      <c r="G5" s="16"/>
      <c r="H5" s="16"/>
      <c r="I5" s="17"/>
      <c r="J5" s="7"/>
      <c r="K5" s="7"/>
      <c r="L5" s="7"/>
      <c r="M5" s="7"/>
      <c r="N5" s="7"/>
    </row>
    <row r="6" spans="1:14">
      <c r="A6" s="9"/>
      <c r="B6" s="10"/>
      <c r="C6" s="10"/>
      <c r="D6" s="10"/>
      <c r="E6" s="10"/>
      <c r="F6" s="10"/>
      <c r="G6" s="10"/>
      <c r="H6" s="10"/>
      <c r="I6" s="11"/>
      <c r="J6" s="7"/>
      <c r="K6" s="7"/>
      <c r="L6" s="7"/>
      <c r="M6" s="7"/>
      <c r="N6" s="7"/>
    </row>
    <row r="7" spans="1:14">
      <c r="A7" s="15" t="s">
        <v>7</v>
      </c>
      <c r="B7" s="17"/>
      <c r="C7" s="18" t="s">
        <v>8</v>
      </c>
      <c r="D7" s="15" t="s">
        <v>9</v>
      </c>
      <c r="E7" s="17"/>
      <c r="F7" s="18" t="s">
        <v>10</v>
      </c>
      <c r="G7" s="18" t="s">
        <v>11</v>
      </c>
      <c r="H7" s="18" t="s">
        <v>12</v>
      </c>
      <c r="I7" s="18" t="s">
        <v>13</v>
      </c>
      <c r="J7" s="7"/>
      <c r="K7" s="7"/>
      <c r="L7" s="7"/>
      <c r="M7" s="7"/>
      <c r="N7" s="7"/>
    </row>
    <row r="8" spans="1:14">
      <c r="A8" s="19" t="s">
        <v>14</v>
      </c>
      <c r="B8" s="20"/>
      <c r="C8" s="21"/>
      <c r="D8" s="12"/>
      <c r="E8" s="13"/>
      <c r="F8" s="13"/>
      <c r="G8" s="13"/>
      <c r="H8" s="14"/>
      <c r="I8" s="72">
        <f>SUM(I9:I38)</f>
        <v>410680</v>
      </c>
      <c r="J8" s="7"/>
      <c r="K8" s="7"/>
      <c r="L8" s="7"/>
      <c r="M8" s="7"/>
      <c r="N8" s="7"/>
    </row>
    <row r="9" spans="1:14">
      <c r="A9" s="22"/>
      <c r="B9" s="23"/>
      <c r="C9" s="24" t="s">
        <v>15</v>
      </c>
      <c r="D9" s="25" t="s">
        <v>16</v>
      </c>
      <c r="E9" s="26" t="s">
        <v>17</v>
      </c>
      <c r="F9" s="27">
        <f>24*6</f>
        <v>144</v>
      </c>
      <c r="G9" s="28">
        <v>1</v>
      </c>
      <c r="H9" s="24">
        <v>150</v>
      </c>
      <c r="I9" s="73">
        <f>F9*G9*H9</f>
        <v>21600</v>
      </c>
      <c r="J9" s="7"/>
      <c r="K9" s="7"/>
      <c r="L9" s="7"/>
      <c r="M9" s="7"/>
      <c r="N9" s="7"/>
    </row>
    <row r="10" spans="1:14">
      <c r="A10" s="22"/>
      <c r="B10" s="23"/>
      <c r="C10" s="24" t="s">
        <v>18</v>
      </c>
      <c r="D10" s="29" t="s">
        <v>19</v>
      </c>
      <c r="E10" s="24" t="s">
        <v>19</v>
      </c>
      <c r="F10" s="27">
        <v>24</v>
      </c>
      <c r="G10" s="28">
        <v>1</v>
      </c>
      <c r="H10" s="24">
        <v>280</v>
      </c>
      <c r="I10" s="73">
        <f t="shared" ref="I10:I38" si="0">F10*G10*H10</f>
        <v>6720</v>
      </c>
      <c r="J10" s="7"/>
      <c r="K10" s="7"/>
      <c r="L10" s="7"/>
      <c r="M10" s="7"/>
      <c r="N10" s="7"/>
    </row>
    <row r="11" spans="1:14">
      <c r="A11" s="22"/>
      <c r="B11" s="23"/>
      <c r="C11" s="30" t="s">
        <v>20</v>
      </c>
      <c r="D11" s="31" t="s">
        <v>21</v>
      </c>
      <c r="E11" s="32" t="s">
        <v>21</v>
      </c>
      <c r="F11" s="27">
        <v>140</v>
      </c>
      <c r="G11" s="28">
        <v>1</v>
      </c>
      <c r="H11" s="24">
        <v>25</v>
      </c>
      <c r="I11" s="73">
        <f t="shared" si="0"/>
        <v>3500</v>
      </c>
      <c r="J11" s="7"/>
      <c r="K11" s="7"/>
      <c r="L11" s="7"/>
      <c r="M11" s="7"/>
      <c r="N11" s="7"/>
    </row>
    <row r="12" spans="1:14">
      <c r="A12" s="22"/>
      <c r="B12" s="23"/>
      <c r="C12" s="30" t="s">
        <v>22</v>
      </c>
      <c r="D12" s="31" t="s">
        <v>23</v>
      </c>
      <c r="E12" s="32" t="s">
        <v>23</v>
      </c>
      <c r="F12" s="27">
        <v>1</v>
      </c>
      <c r="G12" s="28">
        <v>1</v>
      </c>
      <c r="H12" s="24">
        <v>8500</v>
      </c>
      <c r="I12" s="73">
        <f t="shared" si="0"/>
        <v>8500</v>
      </c>
      <c r="J12" s="7"/>
      <c r="K12" s="7"/>
      <c r="L12" s="7"/>
      <c r="M12" s="7"/>
      <c r="N12" s="7"/>
    </row>
    <row r="13" spans="1:14">
      <c r="A13" s="22"/>
      <c r="B13" s="23"/>
      <c r="C13" s="30" t="s">
        <v>24</v>
      </c>
      <c r="D13" s="31"/>
      <c r="E13" s="32"/>
      <c r="F13" s="27">
        <v>1</v>
      </c>
      <c r="G13" s="28">
        <v>1</v>
      </c>
      <c r="H13" s="24">
        <v>2500</v>
      </c>
      <c r="I13" s="73">
        <f t="shared" si="0"/>
        <v>2500</v>
      </c>
      <c r="J13" s="7"/>
      <c r="K13" s="7"/>
      <c r="L13" s="7"/>
      <c r="M13" s="7"/>
      <c r="N13" s="7"/>
    </row>
    <row r="14" s="1" customFormat="1" spans="1:9">
      <c r="A14" s="33"/>
      <c r="B14" s="34"/>
      <c r="C14" s="35" t="s">
        <v>25</v>
      </c>
      <c r="D14" s="36" t="s">
        <v>26</v>
      </c>
      <c r="E14" s="37" t="s">
        <v>27</v>
      </c>
      <c r="F14" s="38">
        <v>27</v>
      </c>
      <c r="G14" s="39">
        <v>1</v>
      </c>
      <c r="H14" s="40">
        <v>240</v>
      </c>
      <c r="I14" s="74">
        <f t="shared" si="0"/>
        <v>6480</v>
      </c>
    </row>
    <row r="15" s="1" customFormat="1" spans="1:9">
      <c r="A15" s="33"/>
      <c r="B15" s="34"/>
      <c r="C15" s="35" t="s">
        <v>28</v>
      </c>
      <c r="D15" s="36"/>
      <c r="E15" s="37"/>
      <c r="F15" s="38">
        <v>6</v>
      </c>
      <c r="G15" s="39">
        <v>1</v>
      </c>
      <c r="H15" s="40">
        <v>2000</v>
      </c>
      <c r="I15" s="74">
        <f t="shared" si="0"/>
        <v>12000</v>
      </c>
    </row>
    <row r="16" s="1" customFormat="1" spans="1:9">
      <c r="A16" s="33"/>
      <c r="B16" s="34"/>
      <c r="C16" s="35" t="s">
        <v>29</v>
      </c>
      <c r="D16" s="36"/>
      <c r="E16" s="37"/>
      <c r="F16" s="38">
        <v>1</v>
      </c>
      <c r="G16" s="39">
        <v>1</v>
      </c>
      <c r="H16" s="40">
        <v>8500</v>
      </c>
      <c r="I16" s="74">
        <f t="shared" si="0"/>
        <v>8500</v>
      </c>
    </row>
    <row r="17" s="1" customFormat="1" spans="1:9">
      <c r="A17" s="33"/>
      <c r="B17" s="34"/>
      <c r="C17" s="41" t="s">
        <v>30</v>
      </c>
      <c r="D17" s="42"/>
      <c r="E17" s="43"/>
      <c r="F17" s="44">
        <v>1</v>
      </c>
      <c r="G17" s="45">
        <v>1</v>
      </c>
      <c r="H17" s="46">
        <v>12500</v>
      </c>
      <c r="I17" s="75">
        <f t="shared" si="0"/>
        <v>12500</v>
      </c>
    </row>
    <row r="18" spans="1:14">
      <c r="A18" s="22"/>
      <c r="B18" s="23"/>
      <c r="C18" s="30" t="s">
        <v>31</v>
      </c>
      <c r="D18" s="31" t="s">
        <v>32</v>
      </c>
      <c r="E18" s="32" t="s">
        <v>32</v>
      </c>
      <c r="F18" s="27">
        <v>2</v>
      </c>
      <c r="G18" s="28">
        <v>1</v>
      </c>
      <c r="H18" s="24">
        <v>5100</v>
      </c>
      <c r="I18" s="73">
        <f t="shared" si="0"/>
        <v>10200</v>
      </c>
      <c r="J18" s="7"/>
      <c r="K18" s="7"/>
      <c r="L18" s="7"/>
      <c r="M18" s="7"/>
      <c r="N18" s="7"/>
    </row>
    <row r="19" spans="1:14">
      <c r="A19" s="22"/>
      <c r="B19" s="23"/>
      <c r="C19" s="30" t="s">
        <v>33</v>
      </c>
      <c r="D19" s="47" t="s">
        <v>32</v>
      </c>
      <c r="E19" s="48" t="s">
        <v>32</v>
      </c>
      <c r="F19" s="27">
        <v>2</v>
      </c>
      <c r="G19" s="28">
        <v>1</v>
      </c>
      <c r="H19" s="24">
        <v>4200</v>
      </c>
      <c r="I19" s="73">
        <f t="shared" si="0"/>
        <v>8400</v>
      </c>
      <c r="J19" s="7"/>
      <c r="K19" s="7"/>
      <c r="L19" s="7"/>
      <c r="M19" s="7"/>
      <c r="N19" s="7"/>
    </row>
    <row r="20" spans="1:14">
      <c r="A20" s="22"/>
      <c r="B20" s="23"/>
      <c r="C20" s="30" t="s">
        <v>34</v>
      </c>
      <c r="D20" s="49" t="s">
        <v>35</v>
      </c>
      <c r="E20" s="50" t="s">
        <v>35</v>
      </c>
      <c r="F20" s="27">
        <v>1</v>
      </c>
      <c r="G20" s="28">
        <v>1</v>
      </c>
      <c r="H20" s="24">
        <v>7000</v>
      </c>
      <c r="I20" s="73">
        <f t="shared" si="0"/>
        <v>7000</v>
      </c>
      <c r="J20" s="7"/>
      <c r="K20" s="7"/>
      <c r="L20" s="7"/>
      <c r="M20" s="7"/>
      <c r="N20" s="7"/>
    </row>
    <row r="21" spans="1:14">
      <c r="A21" s="22"/>
      <c r="B21" s="23"/>
      <c r="C21" s="30" t="s">
        <v>36</v>
      </c>
      <c r="D21" s="49" t="s">
        <v>37</v>
      </c>
      <c r="E21" s="50" t="s">
        <v>37</v>
      </c>
      <c r="F21" s="27">
        <v>12</v>
      </c>
      <c r="G21" s="28">
        <v>1</v>
      </c>
      <c r="H21" s="24">
        <v>260</v>
      </c>
      <c r="I21" s="73">
        <f t="shared" si="0"/>
        <v>3120</v>
      </c>
      <c r="J21" s="7"/>
      <c r="K21" s="7"/>
      <c r="L21" s="7"/>
      <c r="M21" s="7"/>
      <c r="N21" s="7"/>
    </row>
    <row r="22" spans="1:14">
      <c r="A22" s="22"/>
      <c r="B22" s="23"/>
      <c r="C22" s="30" t="s">
        <v>38</v>
      </c>
      <c r="D22" s="49" t="s">
        <v>39</v>
      </c>
      <c r="E22" s="50" t="s">
        <v>39</v>
      </c>
      <c r="F22" s="27">
        <v>1</v>
      </c>
      <c r="G22" s="28">
        <v>1</v>
      </c>
      <c r="H22" s="24">
        <v>8500</v>
      </c>
      <c r="I22" s="73">
        <f t="shared" si="0"/>
        <v>8500</v>
      </c>
      <c r="J22" s="7"/>
      <c r="K22" s="7"/>
      <c r="L22" s="7"/>
      <c r="M22" s="7"/>
      <c r="N22" s="7"/>
    </row>
    <row r="23" spans="1:14">
      <c r="A23" s="22"/>
      <c r="B23" s="23"/>
      <c r="C23" s="30" t="s">
        <v>40</v>
      </c>
      <c r="D23" s="49" t="s">
        <v>41</v>
      </c>
      <c r="E23" s="50" t="s">
        <v>41</v>
      </c>
      <c r="F23" s="27">
        <v>21</v>
      </c>
      <c r="G23" s="28">
        <v>1</v>
      </c>
      <c r="H23" s="24">
        <v>240</v>
      </c>
      <c r="I23" s="73">
        <f t="shared" si="0"/>
        <v>5040</v>
      </c>
      <c r="J23" s="7"/>
      <c r="K23" s="7"/>
      <c r="L23" s="7"/>
      <c r="M23" s="7"/>
      <c r="N23" s="7"/>
    </row>
    <row r="24" spans="1:14">
      <c r="A24" s="22"/>
      <c r="B24" s="23"/>
      <c r="C24" s="30" t="s">
        <v>42</v>
      </c>
      <c r="D24" s="49" t="s">
        <v>43</v>
      </c>
      <c r="E24" s="50" t="s">
        <v>43</v>
      </c>
      <c r="F24" s="27">
        <v>10</v>
      </c>
      <c r="G24" s="28">
        <v>1</v>
      </c>
      <c r="H24" s="24">
        <v>800</v>
      </c>
      <c r="I24" s="73">
        <f t="shared" si="0"/>
        <v>8000</v>
      </c>
      <c r="J24" s="7"/>
      <c r="K24" s="7"/>
      <c r="L24" s="7"/>
      <c r="M24" s="7"/>
      <c r="N24" s="7"/>
    </row>
    <row r="25" spans="1:14">
      <c r="A25" s="22"/>
      <c r="B25" s="23"/>
      <c r="C25" s="30" t="s">
        <v>44</v>
      </c>
      <c r="D25" s="47"/>
      <c r="E25" s="50"/>
      <c r="F25" s="27">
        <v>1</v>
      </c>
      <c r="G25" s="28">
        <v>1</v>
      </c>
      <c r="H25" s="24">
        <v>26000</v>
      </c>
      <c r="I25" s="73">
        <f t="shared" si="0"/>
        <v>26000</v>
      </c>
      <c r="J25" s="7"/>
      <c r="K25" s="7"/>
      <c r="L25" s="7"/>
      <c r="M25" s="7"/>
      <c r="N25" s="7"/>
    </row>
    <row r="26" spans="1:14">
      <c r="A26" s="22"/>
      <c r="B26" s="23"/>
      <c r="C26" s="30" t="s">
        <v>45</v>
      </c>
      <c r="D26" s="47" t="s">
        <v>46</v>
      </c>
      <c r="E26" s="48"/>
      <c r="F26" s="27">
        <v>7</v>
      </c>
      <c r="G26" s="28">
        <v>14</v>
      </c>
      <c r="H26" s="24">
        <v>240</v>
      </c>
      <c r="I26" s="73">
        <f t="shared" si="0"/>
        <v>23520</v>
      </c>
      <c r="J26" s="7"/>
      <c r="K26" s="7"/>
      <c r="L26" s="7"/>
      <c r="M26" s="7"/>
      <c r="N26" s="7"/>
    </row>
    <row r="27" spans="1:14">
      <c r="A27" s="22"/>
      <c r="B27" s="23"/>
      <c r="C27" s="30" t="s">
        <v>47</v>
      </c>
      <c r="D27" s="47" t="s">
        <v>48</v>
      </c>
      <c r="E27" s="48"/>
      <c r="F27" s="27">
        <v>1</v>
      </c>
      <c r="G27" s="28">
        <v>1</v>
      </c>
      <c r="H27" s="24">
        <v>85000</v>
      </c>
      <c r="I27" s="73">
        <f t="shared" si="0"/>
        <v>85000</v>
      </c>
      <c r="J27" s="7"/>
      <c r="K27" s="7"/>
      <c r="L27" s="7"/>
      <c r="M27" s="7"/>
      <c r="N27" s="7"/>
    </row>
    <row r="28" spans="1:14">
      <c r="A28" s="22"/>
      <c r="B28" s="23"/>
      <c r="C28" s="30" t="s">
        <v>49</v>
      </c>
      <c r="D28" s="47" t="s">
        <v>50</v>
      </c>
      <c r="E28" s="50"/>
      <c r="F28" s="27">
        <v>1</v>
      </c>
      <c r="G28" s="28">
        <v>1</v>
      </c>
      <c r="H28" s="24">
        <v>1200</v>
      </c>
      <c r="I28" s="73">
        <f t="shared" si="0"/>
        <v>1200</v>
      </c>
      <c r="J28" s="7"/>
      <c r="K28" s="7"/>
      <c r="L28" s="7"/>
      <c r="M28" s="7"/>
      <c r="N28" s="7"/>
    </row>
    <row r="29" spans="1:14">
      <c r="A29" s="22"/>
      <c r="B29" s="23"/>
      <c r="C29" s="30" t="s">
        <v>51</v>
      </c>
      <c r="D29" s="47" t="s">
        <v>52</v>
      </c>
      <c r="E29" s="50"/>
      <c r="F29" s="27">
        <v>60</v>
      </c>
      <c r="G29" s="28">
        <v>1</v>
      </c>
      <c r="H29" s="24">
        <v>100</v>
      </c>
      <c r="I29" s="73">
        <f t="shared" si="0"/>
        <v>6000</v>
      </c>
      <c r="J29" s="7"/>
      <c r="K29" s="7"/>
      <c r="L29" s="7"/>
      <c r="M29" s="7"/>
      <c r="N29" s="7"/>
    </row>
    <row r="30" spans="1:14">
      <c r="A30" s="22"/>
      <c r="B30" s="23"/>
      <c r="C30" s="30" t="s">
        <v>53</v>
      </c>
      <c r="D30" s="47"/>
      <c r="E30" s="50"/>
      <c r="F30" s="27">
        <v>1</v>
      </c>
      <c r="G30" s="28">
        <v>1</v>
      </c>
      <c r="H30" s="24">
        <v>3000</v>
      </c>
      <c r="I30" s="73">
        <f t="shared" si="0"/>
        <v>3000</v>
      </c>
      <c r="J30" s="7"/>
      <c r="K30" s="7"/>
      <c r="L30" s="7"/>
      <c r="M30" s="7"/>
      <c r="N30" s="7"/>
    </row>
    <row r="31" spans="1:14">
      <c r="A31" s="22"/>
      <c r="B31" s="23"/>
      <c r="C31" s="24" t="s">
        <v>54</v>
      </c>
      <c r="D31" s="51" t="s">
        <v>55</v>
      </c>
      <c r="E31" s="52"/>
      <c r="F31" s="27">
        <v>20</v>
      </c>
      <c r="G31" s="28">
        <v>1</v>
      </c>
      <c r="H31" s="24">
        <v>850</v>
      </c>
      <c r="I31" s="73">
        <f t="shared" si="0"/>
        <v>17000</v>
      </c>
      <c r="J31" s="7"/>
      <c r="L31" s="7"/>
      <c r="M31" s="7"/>
      <c r="N31" s="7"/>
    </row>
    <row r="32" spans="1:14">
      <c r="A32" s="22"/>
      <c r="B32" s="23"/>
      <c r="C32" s="24" t="s">
        <v>56</v>
      </c>
      <c r="D32" s="51"/>
      <c r="E32" s="52"/>
      <c r="F32" s="27">
        <v>40</v>
      </c>
      <c r="G32" s="28">
        <v>1</v>
      </c>
      <c r="H32" s="24">
        <v>100</v>
      </c>
      <c r="I32" s="73">
        <f t="shared" si="0"/>
        <v>4000</v>
      </c>
      <c r="J32" s="7"/>
      <c r="L32" s="7"/>
      <c r="M32" s="7"/>
      <c r="N32" s="7"/>
    </row>
    <row r="33" spans="1:14">
      <c r="A33" s="22"/>
      <c r="B33" s="23"/>
      <c r="C33" s="30" t="s">
        <v>57</v>
      </c>
      <c r="D33" s="49" t="s">
        <v>58</v>
      </c>
      <c r="E33" s="50" t="s">
        <v>58</v>
      </c>
      <c r="F33" s="27">
        <v>1</v>
      </c>
      <c r="G33" s="28">
        <v>1</v>
      </c>
      <c r="H33" s="24">
        <v>8500</v>
      </c>
      <c r="I33" s="73">
        <f t="shared" si="0"/>
        <v>8500</v>
      </c>
      <c r="J33" s="7"/>
      <c r="K33" s="7"/>
      <c r="L33" s="7"/>
      <c r="M33" s="7"/>
      <c r="N33" s="7"/>
    </row>
    <row r="34" spans="1:14">
      <c r="A34" s="22"/>
      <c r="B34" s="23"/>
      <c r="C34" s="30" t="s">
        <v>59</v>
      </c>
      <c r="D34" s="31" t="s">
        <v>60</v>
      </c>
      <c r="E34" s="32" t="s">
        <v>60</v>
      </c>
      <c r="F34" s="28">
        <v>1</v>
      </c>
      <c r="G34" s="28">
        <v>1</v>
      </c>
      <c r="H34" s="24">
        <v>9500</v>
      </c>
      <c r="I34" s="73">
        <f t="shared" si="0"/>
        <v>9500</v>
      </c>
      <c r="J34" s="7"/>
      <c r="K34" s="7"/>
      <c r="L34" s="7"/>
      <c r="M34" s="7"/>
      <c r="N34" s="7"/>
    </row>
    <row r="35" spans="1:14">
      <c r="A35" s="22"/>
      <c r="B35" s="23"/>
      <c r="C35" s="30" t="s">
        <v>61</v>
      </c>
      <c r="D35" s="31" t="s">
        <v>62</v>
      </c>
      <c r="E35" s="32" t="s">
        <v>63</v>
      </c>
      <c r="F35" s="27">
        <v>60</v>
      </c>
      <c r="G35" s="28">
        <v>1</v>
      </c>
      <c r="H35" s="24">
        <v>350</v>
      </c>
      <c r="I35" s="73">
        <f t="shared" si="0"/>
        <v>21000</v>
      </c>
      <c r="J35" s="7"/>
      <c r="K35" s="7"/>
      <c r="L35" s="7"/>
      <c r="M35" s="7"/>
      <c r="N35" s="7"/>
    </row>
    <row r="36" spans="1:14">
      <c r="A36" s="22"/>
      <c r="B36" s="23"/>
      <c r="C36" s="30" t="s">
        <v>64</v>
      </c>
      <c r="D36" s="31" t="s">
        <v>65</v>
      </c>
      <c r="E36" s="32" t="s">
        <v>66</v>
      </c>
      <c r="F36" s="27">
        <v>120</v>
      </c>
      <c r="G36" s="28">
        <v>1</v>
      </c>
      <c r="H36" s="24">
        <v>350</v>
      </c>
      <c r="I36" s="73">
        <f t="shared" si="0"/>
        <v>42000</v>
      </c>
      <c r="J36" s="7"/>
      <c r="K36" s="7"/>
      <c r="L36" s="7"/>
      <c r="M36" s="7"/>
      <c r="N36" s="7"/>
    </row>
    <row r="37" spans="1:14">
      <c r="A37" s="22"/>
      <c r="B37" s="23"/>
      <c r="C37" s="53" t="s">
        <v>67</v>
      </c>
      <c r="D37" s="54" t="s">
        <v>68</v>
      </c>
      <c r="E37" s="55" t="s">
        <v>69</v>
      </c>
      <c r="F37" s="27">
        <v>60</v>
      </c>
      <c r="G37" s="28">
        <v>1</v>
      </c>
      <c r="H37" s="56">
        <v>150</v>
      </c>
      <c r="I37" s="73">
        <f t="shared" si="0"/>
        <v>9000</v>
      </c>
      <c r="J37" s="7"/>
      <c r="K37" s="7"/>
      <c r="L37" s="7"/>
      <c r="M37" s="7"/>
      <c r="N37" s="7"/>
    </row>
    <row r="38" spans="1:11">
      <c r="A38" s="22"/>
      <c r="B38" s="23"/>
      <c r="C38" s="53" t="s">
        <v>70</v>
      </c>
      <c r="D38" s="54" t="s">
        <v>71</v>
      </c>
      <c r="E38" s="55" t="s">
        <v>71</v>
      </c>
      <c r="F38" s="28">
        <v>7</v>
      </c>
      <c r="G38" s="28">
        <v>2</v>
      </c>
      <c r="H38" s="24">
        <v>1600</v>
      </c>
      <c r="I38" s="73">
        <f t="shared" si="0"/>
        <v>22400</v>
      </c>
      <c r="K38" s="7"/>
    </row>
    <row r="39" spans="1:14">
      <c r="A39" s="19" t="s">
        <v>72</v>
      </c>
      <c r="B39" s="20"/>
      <c r="C39" s="21"/>
      <c r="D39" s="12"/>
      <c r="E39" s="13"/>
      <c r="F39" s="13"/>
      <c r="G39" s="13"/>
      <c r="H39" s="14"/>
      <c r="I39" s="72">
        <f>SUM(I40:I98)</f>
        <v>314380</v>
      </c>
      <c r="J39" s="7"/>
      <c r="K39" s="7"/>
      <c r="L39" s="7"/>
      <c r="M39" s="7"/>
      <c r="N39" s="7"/>
    </row>
    <row r="40" spans="1:14">
      <c r="A40" s="22"/>
      <c r="B40" s="23"/>
      <c r="C40" s="24" t="s">
        <v>73</v>
      </c>
      <c r="D40" s="25" t="s">
        <v>74</v>
      </c>
      <c r="E40" s="26"/>
      <c r="F40" s="28">
        <f>22*5</f>
        <v>110</v>
      </c>
      <c r="G40" s="28">
        <v>1</v>
      </c>
      <c r="H40" s="24">
        <v>550</v>
      </c>
      <c r="I40" s="73">
        <f>F40*G40*H40</f>
        <v>60500</v>
      </c>
      <c r="J40" s="7"/>
      <c r="K40" s="7"/>
      <c r="L40" s="7"/>
      <c r="M40" s="7"/>
      <c r="N40" s="7"/>
    </row>
    <row r="41" spans="1:14">
      <c r="A41" s="22"/>
      <c r="B41" s="23"/>
      <c r="C41" s="24" t="s">
        <v>75</v>
      </c>
      <c r="D41" s="29" t="s">
        <v>76</v>
      </c>
      <c r="E41" s="24"/>
      <c r="F41" s="28">
        <v>4</v>
      </c>
      <c r="G41" s="28">
        <v>1</v>
      </c>
      <c r="H41" s="24">
        <v>500</v>
      </c>
      <c r="I41" s="73">
        <f t="shared" ref="I41:I55" si="1">F41*G41*H41</f>
        <v>2000</v>
      </c>
      <c r="J41" s="7"/>
      <c r="K41" s="7"/>
      <c r="L41" s="7"/>
      <c r="M41" s="7"/>
      <c r="N41" s="7"/>
    </row>
    <row r="42" spans="1:14">
      <c r="A42" s="22"/>
      <c r="B42" s="23"/>
      <c r="C42" s="24" t="s">
        <v>77</v>
      </c>
      <c r="D42" s="31" t="s">
        <v>78</v>
      </c>
      <c r="E42" s="32"/>
      <c r="F42" s="28">
        <v>4</v>
      </c>
      <c r="G42" s="28">
        <v>1</v>
      </c>
      <c r="H42" s="56">
        <v>200</v>
      </c>
      <c r="I42" s="73">
        <f t="shared" si="1"/>
        <v>800</v>
      </c>
      <c r="J42" s="7"/>
      <c r="K42" s="7"/>
      <c r="L42" s="7"/>
      <c r="M42" s="7"/>
      <c r="N42" s="7"/>
    </row>
    <row r="43" spans="1:14">
      <c r="A43" s="22"/>
      <c r="B43" s="23"/>
      <c r="C43" s="30" t="s">
        <v>79</v>
      </c>
      <c r="D43" s="31" t="s">
        <v>80</v>
      </c>
      <c r="E43" s="32"/>
      <c r="F43" s="28">
        <v>4</v>
      </c>
      <c r="G43" s="28">
        <v>1</v>
      </c>
      <c r="H43" s="24">
        <v>1200</v>
      </c>
      <c r="I43" s="73">
        <f t="shared" si="1"/>
        <v>4800</v>
      </c>
      <c r="J43" s="7"/>
      <c r="L43" s="7"/>
      <c r="M43" s="7"/>
      <c r="N43" s="7"/>
    </row>
    <row r="44" spans="1:14">
      <c r="A44" s="22"/>
      <c r="B44" s="23"/>
      <c r="C44" s="30" t="s">
        <v>81</v>
      </c>
      <c r="D44" s="31" t="s">
        <v>82</v>
      </c>
      <c r="E44" s="32"/>
      <c r="F44" s="28">
        <v>1</v>
      </c>
      <c r="G44" s="28">
        <v>1</v>
      </c>
      <c r="H44" s="24">
        <v>16000</v>
      </c>
      <c r="I44" s="73">
        <f t="shared" si="1"/>
        <v>16000</v>
      </c>
      <c r="J44" s="7"/>
      <c r="L44" s="7"/>
      <c r="M44" s="7"/>
      <c r="N44" s="7"/>
    </row>
    <row r="45" spans="1:14">
      <c r="A45" s="22"/>
      <c r="B45" s="23"/>
      <c r="C45" s="30" t="s">
        <v>83</v>
      </c>
      <c r="D45" s="31" t="s">
        <v>84</v>
      </c>
      <c r="E45" s="32"/>
      <c r="F45" s="28">
        <v>1</v>
      </c>
      <c r="G45" s="28">
        <v>1</v>
      </c>
      <c r="H45" s="24">
        <v>8000</v>
      </c>
      <c r="I45" s="73">
        <f t="shared" si="1"/>
        <v>8000</v>
      </c>
      <c r="J45" s="7"/>
      <c r="L45" s="7"/>
      <c r="M45" s="7"/>
      <c r="N45" s="7"/>
    </row>
    <row r="46" spans="1:9">
      <c r="A46" s="22"/>
      <c r="B46" s="23"/>
      <c r="C46" s="57" t="s">
        <v>85</v>
      </c>
      <c r="D46" s="58"/>
      <c r="E46" s="59"/>
      <c r="F46" s="28">
        <v>2</v>
      </c>
      <c r="G46" s="28">
        <v>1</v>
      </c>
      <c r="H46" s="24">
        <v>2500</v>
      </c>
      <c r="I46" s="73">
        <f t="shared" si="1"/>
        <v>5000</v>
      </c>
    </row>
    <row r="47" spans="1:9">
      <c r="A47" s="22"/>
      <c r="B47" s="23"/>
      <c r="C47" s="57" t="s">
        <v>86</v>
      </c>
      <c r="D47" s="58"/>
      <c r="E47" s="59"/>
      <c r="F47" s="28">
        <v>4</v>
      </c>
      <c r="G47" s="28">
        <v>1</v>
      </c>
      <c r="H47" s="24">
        <v>8200</v>
      </c>
      <c r="I47" s="73">
        <f t="shared" si="1"/>
        <v>32800</v>
      </c>
    </row>
    <row r="48" spans="1:9">
      <c r="A48" s="22"/>
      <c r="B48" s="23"/>
      <c r="C48" s="30" t="s">
        <v>87</v>
      </c>
      <c r="D48" s="31" t="s">
        <v>88</v>
      </c>
      <c r="E48" s="32"/>
      <c r="F48" s="28">
        <v>1</v>
      </c>
      <c r="G48" s="28">
        <v>1</v>
      </c>
      <c r="H48" s="24">
        <v>300</v>
      </c>
      <c r="I48" s="73">
        <f t="shared" si="1"/>
        <v>300</v>
      </c>
    </row>
    <row r="49" spans="1:9">
      <c r="A49" s="22"/>
      <c r="B49" s="23"/>
      <c r="C49" s="30" t="s">
        <v>89</v>
      </c>
      <c r="D49" s="31" t="s">
        <v>90</v>
      </c>
      <c r="E49" s="32"/>
      <c r="F49" s="28">
        <v>4</v>
      </c>
      <c r="G49" s="28">
        <v>1</v>
      </c>
      <c r="H49" s="24">
        <v>400</v>
      </c>
      <c r="I49" s="73">
        <f t="shared" si="1"/>
        <v>1600</v>
      </c>
    </row>
    <row r="50" spans="1:9">
      <c r="A50" s="22"/>
      <c r="B50" s="23"/>
      <c r="C50" s="30" t="s">
        <v>91</v>
      </c>
      <c r="D50" s="31" t="s">
        <v>92</v>
      </c>
      <c r="E50" s="32"/>
      <c r="F50" s="28">
        <v>2</v>
      </c>
      <c r="G50" s="28">
        <v>1</v>
      </c>
      <c r="H50" s="24">
        <v>200</v>
      </c>
      <c r="I50" s="73">
        <f t="shared" si="1"/>
        <v>400</v>
      </c>
    </row>
    <row r="51" spans="1:9">
      <c r="A51" s="22"/>
      <c r="B51" s="23"/>
      <c r="C51" s="30" t="s">
        <v>93</v>
      </c>
      <c r="D51" s="31" t="s">
        <v>94</v>
      </c>
      <c r="E51" s="32"/>
      <c r="F51" s="28">
        <v>1</v>
      </c>
      <c r="G51" s="28">
        <v>1</v>
      </c>
      <c r="H51" s="24">
        <v>300</v>
      </c>
      <c r="I51" s="73">
        <f t="shared" si="1"/>
        <v>300</v>
      </c>
    </row>
    <row r="52" spans="1:9">
      <c r="A52" s="22"/>
      <c r="B52" s="23"/>
      <c r="C52" s="30" t="s">
        <v>95</v>
      </c>
      <c r="D52" s="60" t="s">
        <v>96</v>
      </c>
      <c r="E52" s="61"/>
      <c r="F52" s="28">
        <v>1</v>
      </c>
      <c r="G52" s="28">
        <v>1</v>
      </c>
      <c r="H52" s="24">
        <v>300</v>
      </c>
      <c r="I52" s="73">
        <f t="shared" si="1"/>
        <v>300</v>
      </c>
    </row>
    <row r="53" spans="1:14">
      <c r="A53" s="22"/>
      <c r="B53" s="23"/>
      <c r="C53" s="30" t="s">
        <v>97</v>
      </c>
      <c r="D53" s="60" t="s">
        <v>98</v>
      </c>
      <c r="E53" s="61"/>
      <c r="F53" s="28">
        <v>8</v>
      </c>
      <c r="G53" s="28">
        <v>1</v>
      </c>
      <c r="H53" s="24">
        <v>400</v>
      </c>
      <c r="I53" s="73">
        <f t="shared" si="1"/>
        <v>3200</v>
      </c>
      <c r="N53" s="7"/>
    </row>
    <row r="54" spans="1:14">
      <c r="A54" s="22"/>
      <c r="B54" s="23"/>
      <c r="C54" s="62" t="s">
        <v>99</v>
      </c>
      <c r="D54" s="60" t="s">
        <v>100</v>
      </c>
      <c r="E54" s="61"/>
      <c r="F54" s="18">
        <v>1</v>
      </c>
      <c r="G54" s="18">
        <v>1</v>
      </c>
      <c r="H54" s="18">
        <v>300</v>
      </c>
      <c r="I54" s="76">
        <f t="shared" si="1"/>
        <v>300</v>
      </c>
      <c r="N54" s="7"/>
    </row>
    <row r="55" spans="1:9">
      <c r="A55" s="22"/>
      <c r="B55" s="23"/>
      <c r="C55" s="62" t="s">
        <v>101</v>
      </c>
      <c r="D55" s="63" t="s">
        <v>102</v>
      </c>
      <c r="E55" s="64"/>
      <c r="F55" s="18">
        <v>12</v>
      </c>
      <c r="G55" s="18">
        <v>1</v>
      </c>
      <c r="H55" s="18">
        <v>700</v>
      </c>
      <c r="I55" s="76">
        <f t="shared" si="1"/>
        <v>8400</v>
      </c>
    </row>
    <row r="56" spans="1:9">
      <c r="A56" s="22"/>
      <c r="B56" s="23"/>
      <c r="C56" s="62" t="s">
        <v>103</v>
      </c>
      <c r="D56" s="63" t="s">
        <v>104</v>
      </c>
      <c r="E56" s="64"/>
      <c r="F56" s="18">
        <v>4</v>
      </c>
      <c r="G56" s="18">
        <v>1</v>
      </c>
      <c r="H56" s="18">
        <v>700</v>
      </c>
      <c r="I56" s="76">
        <f t="shared" ref="I56:I65" si="2">F56*G56*H56</f>
        <v>2800</v>
      </c>
    </row>
    <row r="57" spans="1:11">
      <c r="A57" s="22"/>
      <c r="B57" s="23"/>
      <c r="C57" s="62" t="s">
        <v>105</v>
      </c>
      <c r="D57" s="63" t="s">
        <v>106</v>
      </c>
      <c r="E57" s="64"/>
      <c r="F57" s="18">
        <v>8</v>
      </c>
      <c r="G57" s="18">
        <v>1</v>
      </c>
      <c r="H57" s="18">
        <v>600</v>
      </c>
      <c r="I57" s="76">
        <f t="shared" si="2"/>
        <v>4800</v>
      </c>
      <c r="K57" s="7"/>
    </row>
    <row r="58" spans="1:11">
      <c r="A58" s="22"/>
      <c r="B58" s="23"/>
      <c r="C58" s="65" t="s">
        <v>107</v>
      </c>
      <c r="D58" s="66" t="s">
        <v>108</v>
      </c>
      <c r="E58" s="67"/>
      <c r="F58" s="28">
        <v>7</v>
      </c>
      <c r="G58" s="28">
        <v>1</v>
      </c>
      <c r="H58" s="28">
        <v>600</v>
      </c>
      <c r="I58" s="73">
        <f t="shared" si="2"/>
        <v>4200</v>
      </c>
      <c r="K58" s="7"/>
    </row>
    <row r="59" spans="1:11">
      <c r="A59" s="22"/>
      <c r="B59" s="23"/>
      <c r="C59" s="65" t="s">
        <v>109</v>
      </c>
      <c r="D59" s="66" t="s">
        <v>110</v>
      </c>
      <c r="E59" s="67"/>
      <c r="F59" s="28">
        <v>1</v>
      </c>
      <c r="G59" s="28">
        <v>1</v>
      </c>
      <c r="H59" s="28">
        <v>3000</v>
      </c>
      <c r="I59" s="73">
        <f t="shared" si="2"/>
        <v>3000</v>
      </c>
      <c r="K59" s="7"/>
    </row>
    <row r="60" spans="1:11">
      <c r="A60" s="22"/>
      <c r="B60" s="23"/>
      <c r="C60" s="65" t="s">
        <v>111</v>
      </c>
      <c r="D60" s="68" t="s">
        <v>112</v>
      </c>
      <c r="E60" s="69"/>
      <c r="F60" s="28">
        <v>4</v>
      </c>
      <c r="G60" s="28">
        <v>1</v>
      </c>
      <c r="H60" s="28">
        <v>200</v>
      </c>
      <c r="I60" s="73">
        <f t="shared" si="2"/>
        <v>800</v>
      </c>
      <c r="K60" s="7"/>
    </row>
    <row r="61" spans="1:14">
      <c r="A61" s="22"/>
      <c r="B61" s="23"/>
      <c r="C61" s="62" t="s">
        <v>113</v>
      </c>
      <c r="D61" s="63" t="s">
        <v>114</v>
      </c>
      <c r="E61" s="64"/>
      <c r="F61" s="18">
        <v>4</v>
      </c>
      <c r="G61" s="18">
        <v>1</v>
      </c>
      <c r="H61" s="18">
        <v>200</v>
      </c>
      <c r="I61" s="76">
        <f t="shared" si="2"/>
        <v>800</v>
      </c>
      <c r="J61" s="7"/>
      <c r="K61" s="7"/>
      <c r="L61" s="7"/>
      <c r="M61" s="7"/>
      <c r="N61" s="7"/>
    </row>
    <row r="62" spans="1:14">
      <c r="A62" s="22"/>
      <c r="B62" s="23"/>
      <c r="C62" s="62" t="s">
        <v>115</v>
      </c>
      <c r="D62" s="63" t="s">
        <v>116</v>
      </c>
      <c r="E62" s="64"/>
      <c r="F62" s="18">
        <v>1</v>
      </c>
      <c r="G62" s="18">
        <v>1</v>
      </c>
      <c r="H62" s="18">
        <v>200</v>
      </c>
      <c r="I62" s="76">
        <f t="shared" si="2"/>
        <v>200</v>
      </c>
      <c r="J62" s="7"/>
      <c r="K62" s="7"/>
      <c r="L62" s="7"/>
      <c r="M62" s="7"/>
      <c r="N62" s="7"/>
    </row>
    <row r="63" spans="1:14">
      <c r="A63" s="22"/>
      <c r="B63" s="23"/>
      <c r="C63" s="62" t="s">
        <v>117</v>
      </c>
      <c r="D63" s="31" t="s">
        <v>118</v>
      </c>
      <c r="E63" s="32"/>
      <c r="F63" s="18">
        <v>2</v>
      </c>
      <c r="G63" s="18">
        <v>1</v>
      </c>
      <c r="H63" s="18">
        <v>300</v>
      </c>
      <c r="I63" s="76">
        <f t="shared" si="2"/>
        <v>600</v>
      </c>
      <c r="J63" s="7"/>
      <c r="K63" s="7"/>
      <c r="L63" s="7"/>
      <c r="M63" s="7"/>
      <c r="N63" s="7"/>
    </row>
    <row r="64" spans="1:14">
      <c r="A64" s="22"/>
      <c r="B64" s="23"/>
      <c r="C64" s="30" t="s">
        <v>119</v>
      </c>
      <c r="D64" s="31" t="s">
        <v>90</v>
      </c>
      <c r="E64" s="32"/>
      <c r="F64" s="28">
        <v>1</v>
      </c>
      <c r="G64" s="28">
        <v>1</v>
      </c>
      <c r="H64" s="24">
        <v>400</v>
      </c>
      <c r="I64" s="73">
        <f t="shared" si="2"/>
        <v>400</v>
      </c>
      <c r="J64" s="7"/>
      <c r="K64" s="7"/>
      <c r="L64" s="7"/>
      <c r="M64" s="7"/>
      <c r="N64" s="7"/>
    </row>
    <row r="65" spans="1:14">
      <c r="A65" s="22"/>
      <c r="B65" s="23"/>
      <c r="C65" s="30" t="s">
        <v>120</v>
      </c>
      <c r="D65" s="31" t="s">
        <v>121</v>
      </c>
      <c r="E65" s="32"/>
      <c r="F65" s="18">
        <v>2</v>
      </c>
      <c r="G65" s="18">
        <v>1</v>
      </c>
      <c r="H65" s="18">
        <v>400</v>
      </c>
      <c r="I65" s="76">
        <f t="shared" si="2"/>
        <v>800</v>
      </c>
      <c r="J65" s="7"/>
      <c r="K65" s="7"/>
      <c r="L65" s="7"/>
      <c r="M65" s="7"/>
      <c r="N65" s="7"/>
    </row>
    <row r="66" spans="1:14">
      <c r="A66" s="22"/>
      <c r="B66" s="23"/>
      <c r="C66" s="62" t="s">
        <v>99</v>
      </c>
      <c r="D66" s="60" t="s">
        <v>100</v>
      </c>
      <c r="E66" s="61"/>
      <c r="F66" s="18">
        <v>1</v>
      </c>
      <c r="G66" s="18">
        <v>1</v>
      </c>
      <c r="H66" s="18">
        <v>300</v>
      </c>
      <c r="I66" s="76">
        <f t="shared" ref="I66:I68" si="3">F66*G66*H66</f>
        <v>300</v>
      </c>
      <c r="J66" s="7"/>
      <c r="K66" s="7"/>
      <c r="L66" s="7"/>
      <c r="M66" s="7"/>
      <c r="N66" s="7"/>
    </row>
    <row r="67" spans="1:14">
      <c r="A67" s="22"/>
      <c r="B67" s="23"/>
      <c r="C67" s="32" t="s">
        <v>122</v>
      </c>
      <c r="D67" s="31" t="s">
        <v>123</v>
      </c>
      <c r="E67" s="32"/>
      <c r="F67" s="18">
        <v>1</v>
      </c>
      <c r="G67" s="18">
        <v>1</v>
      </c>
      <c r="H67" s="18">
        <v>200</v>
      </c>
      <c r="I67" s="76">
        <f t="shared" si="3"/>
        <v>200</v>
      </c>
      <c r="J67" s="7"/>
      <c r="K67" s="7"/>
      <c r="L67" s="7"/>
      <c r="M67" s="7"/>
      <c r="N67" s="7"/>
    </row>
    <row r="68" spans="1:14">
      <c r="A68" s="22"/>
      <c r="B68" s="23"/>
      <c r="C68" s="32" t="s">
        <v>124</v>
      </c>
      <c r="D68" s="31" t="s">
        <v>125</v>
      </c>
      <c r="E68" s="32"/>
      <c r="F68" s="18">
        <v>1</v>
      </c>
      <c r="G68" s="18">
        <v>1</v>
      </c>
      <c r="H68" s="18">
        <v>1500</v>
      </c>
      <c r="I68" s="76">
        <f t="shared" si="3"/>
        <v>1500</v>
      </c>
      <c r="J68" s="7"/>
      <c r="K68" s="7"/>
      <c r="L68" s="7"/>
      <c r="M68" s="7"/>
      <c r="N68" s="7"/>
    </row>
    <row r="69" spans="1:14">
      <c r="A69" s="22"/>
      <c r="B69" s="23"/>
      <c r="C69" s="32" t="s">
        <v>126</v>
      </c>
      <c r="D69" s="31" t="s">
        <v>127</v>
      </c>
      <c r="E69" s="32"/>
      <c r="F69" s="18">
        <v>6</v>
      </c>
      <c r="G69" s="18">
        <v>1</v>
      </c>
      <c r="H69" s="18">
        <v>600</v>
      </c>
      <c r="I69" s="76">
        <f t="shared" ref="I69:I90" si="4">F69*G69*H69</f>
        <v>3600</v>
      </c>
      <c r="J69" s="7"/>
      <c r="K69" s="7"/>
      <c r="L69" s="7"/>
      <c r="M69" s="7"/>
      <c r="N69" s="7"/>
    </row>
    <row r="70" spans="1:14">
      <c r="A70" s="22"/>
      <c r="B70" s="23"/>
      <c r="C70" s="62" t="s">
        <v>128</v>
      </c>
      <c r="D70" s="31" t="s">
        <v>129</v>
      </c>
      <c r="E70" s="32"/>
      <c r="F70" s="18">
        <v>1</v>
      </c>
      <c r="G70" s="18">
        <v>1</v>
      </c>
      <c r="H70" s="18">
        <v>1000</v>
      </c>
      <c r="I70" s="76">
        <f t="shared" si="4"/>
        <v>1000</v>
      </c>
      <c r="J70" s="7"/>
      <c r="K70" s="7"/>
      <c r="L70" s="7"/>
      <c r="M70" s="7"/>
      <c r="N70" s="7"/>
    </row>
    <row r="71" spans="1:14">
      <c r="A71" s="22"/>
      <c r="B71" s="23"/>
      <c r="C71" s="62" t="s">
        <v>130</v>
      </c>
      <c r="D71" s="31" t="s">
        <v>131</v>
      </c>
      <c r="E71" s="32"/>
      <c r="F71" s="18">
        <v>6</v>
      </c>
      <c r="G71" s="18">
        <v>1</v>
      </c>
      <c r="H71" s="18">
        <v>100</v>
      </c>
      <c r="I71" s="76">
        <f t="shared" si="4"/>
        <v>600</v>
      </c>
      <c r="J71" s="7"/>
      <c r="K71" s="7"/>
      <c r="L71" s="7"/>
      <c r="M71" s="7"/>
      <c r="N71" s="7"/>
    </row>
    <row r="72" spans="1:14">
      <c r="A72" s="22"/>
      <c r="B72" s="23"/>
      <c r="C72" s="30" t="s">
        <v>132</v>
      </c>
      <c r="D72" s="31" t="s">
        <v>133</v>
      </c>
      <c r="E72" s="32"/>
      <c r="F72" s="18">
        <v>24</v>
      </c>
      <c r="G72" s="18">
        <v>1</v>
      </c>
      <c r="H72" s="18">
        <v>800</v>
      </c>
      <c r="I72" s="76">
        <f t="shared" si="4"/>
        <v>19200</v>
      </c>
      <c r="J72" s="7"/>
      <c r="K72" s="7"/>
      <c r="L72" s="7"/>
      <c r="M72" s="7"/>
      <c r="N72" s="7"/>
    </row>
    <row r="73" spans="1:14">
      <c r="A73" s="22"/>
      <c r="B73" s="23"/>
      <c r="C73" s="53" t="s">
        <v>134</v>
      </c>
      <c r="D73" s="31" t="s">
        <v>135</v>
      </c>
      <c r="E73" s="32"/>
      <c r="F73" s="18">
        <v>28</v>
      </c>
      <c r="G73" s="18">
        <v>1</v>
      </c>
      <c r="H73" s="18">
        <v>600</v>
      </c>
      <c r="I73" s="76">
        <f t="shared" si="4"/>
        <v>16800</v>
      </c>
      <c r="J73" s="7"/>
      <c r="K73" s="7"/>
      <c r="L73" s="7"/>
      <c r="M73" s="7"/>
      <c r="N73" s="7"/>
    </row>
    <row r="74" spans="1:14">
      <c r="A74" s="22"/>
      <c r="B74" s="23"/>
      <c r="C74" s="30" t="s">
        <v>136</v>
      </c>
      <c r="D74" s="31" t="s">
        <v>137</v>
      </c>
      <c r="E74" s="32"/>
      <c r="F74" s="18">
        <v>30</v>
      </c>
      <c r="G74" s="18">
        <v>1</v>
      </c>
      <c r="H74" s="18">
        <v>500</v>
      </c>
      <c r="I74" s="76">
        <f t="shared" si="4"/>
        <v>15000</v>
      </c>
      <c r="J74" s="7"/>
      <c r="K74" s="7"/>
      <c r="L74" s="7"/>
      <c r="M74" s="7"/>
      <c r="N74" s="7"/>
    </row>
    <row r="75" spans="1:14">
      <c r="A75" s="22"/>
      <c r="B75" s="23"/>
      <c r="C75" s="30" t="s">
        <v>138</v>
      </c>
      <c r="D75" s="31" t="s">
        <v>139</v>
      </c>
      <c r="E75" s="32"/>
      <c r="F75" s="18">
        <v>20</v>
      </c>
      <c r="G75" s="18">
        <v>1</v>
      </c>
      <c r="H75" s="18">
        <v>200</v>
      </c>
      <c r="I75" s="76">
        <f t="shared" si="4"/>
        <v>4000</v>
      </c>
      <c r="J75" s="7"/>
      <c r="K75" s="7"/>
      <c r="L75" s="7"/>
      <c r="M75" s="7"/>
      <c r="N75" s="7"/>
    </row>
    <row r="76" spans="1:14">
      <c r="A76" s="22"/>
      <c r="B76" s="23"/>
      <c r="C76" s="62" t="s">
        <v>140</v>
      </c>
      <c r="D76" s="31" t="s">
        <v>141</v>
      </c>
      <c r="E76" s="32"/>
      <c r="F76" s="18">
        <v>1</v>
      </c>
      <c r="G76" s="18">
        <v>1</v>
      </c>
      <c r="H76" s="18">
        <v>600</v>
      </c>
      <c r="I76" s="76">
        <f t="shared" si="4"/>
        <v>600</v>
      </c>
      <c r="J76" s="7"/>
      <c r="K76" s="7"/>
      <c r="L76" s="7"/>
      <c r="M76" s="7"/>
      <c r="N76" s="7"/>
    </row>
    <row r="77" spans="1:14">
      <c r="A77" s="22"/>
      <c r="B77" s="23"/>
      <c r="C77" s="30" t="s">
        <v>142</v>
      </c>
      <c r="D77" s="63" t="s">
        <v>143</v>
      </c>
      <c r="E77" s="64"/>
      <c r="F77" s="18">
        <v>1</v>
      </c>
      <c r="G77" s="18">
        <v>1</v>
      </c>
      <c r="H77" s="18">
        <v>5000</v>
      </c>
      <c r="I77" s="76">
        <f t="shared" si="4"/>
        <v>5000</v>
      </c>
      <c r="J77" s="7"/>
      <c r="K77" s="7"/>
      <c r="L77" s="7"/>
      <c r="M77" s="7"/>
      <c r="N77" s="7"/>
    </row>
    <row r="78" spans="1:14">
      <c r="A78" s="22"/>
      <c r="B78" s="23"/>
      <c r="C78" s="30" t="s">
        <v>144</v>
      </c>
      <c r="D78" s="63" t="s">
        <v>145</v>
      </c>
      <c r="E78" s="64"/>
      <c r="F78" s="18">
        <v>1</v>
      </c>
      <c r="G78" s="18">
        <v>1</v>
      </c>
      <c r="H78" s="18">
        <v>600</v>
      </c>
      <c r="I78" s="76">
        <f t="shared" si="4"/>
        <v>600</v>
      </c>
      <c r="J78" s="7"/>
      <c r="K78" s="7"/>
      <c r="L78" s="7"/>
      <c r="M78" s="7"/>
      <c r="N78" s="7"/>
    </row>
    <row r="79" spans="1:14">
      <c r="A79" s="22"/>
      <c r="B79" s="23"/>
      <c r="C79" s="30" t="s">
        <v>146</v>
      </c>
      <c r="D79" s="63" t="s">
        <v>147</v>
      </c>
      <c r="E79" s="64"/>
      <c r="F79" s="18">
        <v>6</v>
      </c>
      <c r="G79" s="18">
        <v>1</v>
      </c>
      <c r="H79" s="18">
        <v>100</v>
      </c>
      <c r="I79" s="76">
        <f t="shared" si="4"/>
        <v>600</v>
      </c>
      <c r="J79" s="7"/>
      <c r="K79" s="7"/>
      <c r="L79" s="7"/>
      <c r="M79" s="7"/>
      <c r="N79" s="7"/>
    </row>
    <row r="80" spans="1:14">
      <c r="A80" s="22"/>
      <c r="B80" s="23"/>
      <c r="C80" s="30" t="s">
        <v>148</v>
      </c>
      <c r="D80" s="63"/>
      <c r="E80" s="64"/>
      <c r="F80" s="18">
        <v>1</v>
      </c>
      <c r="G80" s="18">
        <v>1</v>
      </c>
      <c r="H80" s="18">
        <v>8500</v>
      </c>
      <c r="I80" s="76">
        <f t="shared" si="4"/>
        <v>8500</v>
      </c>
      <c r="J80" s="7"/>
      <c r="K80" s="7"/>
      <c r="L80" s="7"/>
      <c r="M80" s="7"/>
      <c r="N80" s="7"/>
    </row>
    <row r="81" spans="1:14">
      <c r="A81" s="22"/>
      <c r="B81" s="23"/>
      <c r="C81" s="62" t="s">
        <v>99</v>
      </c>
      <c r="D81" s="60" t="s">
        <v>100</v>
      </c>
      <c r="E81" s="61"/>
      <c r="F81" s="18">
        <v>2</v>
      </c>
      <c r="G81" s="18">
        <v>1</v>
      </c>
      <c r="H81" s="18">
        <v>300</v>
      </c>
      <c r="I81" s="76">
        <f t="shared" si="4"/>
        <v>600</v>
      </c>
      <c r="J81" s="7"/>
      <c r="K81" s="7"/>
      <c r="L81" s="7"/>
      <c r="M81" s="7"/>
      <c r="N81" s="7"/>
    </row>
    <row r="82" spans="1:14">
      <c r="A82" s="22"/>
      <c r="B82" s="23"/>
      <c r="C82" s="62" t="s">
        <v>149</v>
      </c>
      <c r="D82" s="31" t="s">
        <v>150</v>
      </c>
      <c r="E82" s="32"/>
      <c r="F82" s="18">
        <v>24</v>
      </c>
      <c r="G82" s="18">
        <v>1</v>
      </c>
      <c r="H82" s="18">
        <v>80</v>
      </c>
      <c r="I82" s="76">
        <f t="shared" si="4"/>
        <v>1920</v>
      </c>
      <c r="J82" s="7"/>
      <c r="K82" s="7"/>
      <c r="L82" s="7"/>
      <c r="M82" s="7"/>
      <c r="N82" s="7"/>
    </row>
    <row r="83" spans="1:14">
      <c r="A83" s="22"/>
      <c r="B83" s="23"/>
      <c r="C83" s="62" t="s">
        <v>149</v>
      </c>
      <c r="D83" s="31" t="s">
        <v>151</v>
      </c>
      <c r="E83" s="32"/>
      <c r="F83" s="18">
        <v>24</v>
      </c>
      <c r="G83" s="18">
        <v>1</v>
      </c>
      <c r="H83" s="18">
        <v>50</v>
      </c>
      <c r="I83" s="76">
        <f t="shared" si="4"/>
        <v>1200</v>
      </c>
      <c r="J83" s="7"/>
      <c r="K83" s="7"/>
      <c r="L83" s="7"/>
      <c r="M83" s="7"/>
      <c r="N83" s="7"/>
    </row>
    <row r="84" spans="1:14">
      <c r="A84" s="22"/>
      <c r="B84" s="23"/>
      <c r="C84" s="62" t="s">
        <v>152</v>
      </c>
      <c r="D84" s="31" t="s">
        <v>153</v>
      </c>
      <c r="E84" s="32"/>
      <c r="F84" s="18">
        <v>2</v>
      </c>
      <c r="G84" s="18">
        <v>1</v>
      </c>
      <c r="H84" s="18">
        <v>200</v>
      </c>
      <c r="I84" s="76">
        <f t="shared" si="4"/>
        <v>400</v>
      </c>
      <c r="J84" s="7"/>
      <c r="K84" s="7"/>
      <c r="L84" s="7"/>
      <c r="M84" s="7"/>
      <c r="N84" s="7"/>
    </row>
    <row r="85" spans="1:14">
      <c r="A85" s="22"/>
      <c r="B85" s="23"/>
      <c r="C85" s="62" t="s">
        <v>154</v>
      </c>
      <c r="D85" s="31" t="s">
        <v>155</v>
      </c>
      <c r="E85" s="32"/>
      <c r="F85" s="18">
        <v>400</v>
      </c>
      <c r="G85" s="18">
        <v>1</v>
      </c>
      <c r="H85" s="18">
        <v>12</v>
      </c>
      <c r="I85" s="76">
        <f t="shared" si="4"/>
        <v>4800</v>
      </c>
      <c r="J85" s="7"/>
      <c r="K85" s="7"/>
      <c r="L85" s="7"/>
      <c r="M85" s="7"/>
      <c r="N85" s="7"/>
    </row>
    <row r="86" spans="1:14">
      <c r="A86" s="22"/>
      <c r="B86" s="23"/>
      <c r="C86" s="30" t="s">
        <v>156</v>
      </c>
      <c r="D86" s="31" t="s">
        <v>157</v>
      </c>
      <c r="E86" s="32"/>
      <c r="F86" s="18">
        <v>4</v>
      </c>
      <c r="G86" s="18">
        <v>1</v>
      </c>
      <c r="H86" s="18">
        <v>300</v>
      </c>
      <c r="I86" s="76">
        <f t="shared" si="4"/>
        <v>1200</v>
      </c>
      <c r="J86" s="7"/>
      <c r="K86" s="7"/>
      <c r="L86" s="7"/>
      <c r="M86" s="7"/>
      <c r="N86" s="7"/>
    </row>
    <row r="87" spans="1:14">
      <c r="A87" s="22"/>
      <c r="B87" s="23"/>
      <c r="C87" s="62" t="s">
        <v>158</v>
      </c>
      <c r="D87" s="31" t="s">
        <v>159</v>
      </c>
      <c r="E87" s="32"/>
      <c r="F87" s="18">
        <v>2</v>
      </c>
      <c r="G87" s="18">
        <v>1</v>
      </c>
      <c r="H87" s="18">
        <v>300</v>
      </c>
      <c r="I87" s="76">
        <f t="shared" si="4"/>
        <v>600</v>
      </c>
      <c r="J87" s="7"/>
      <c r="K87" s="7"/>
      <c r="L87" s="7"/>
      <c r="M87" s="7"/>
      <c r="N87" s="7"/>
    </row>
    <row r="88" spans="1:14">
      <c r="A88" s="22"/>
      <c r="B88" s="23"/>
      <c r="C88" s="62" t="s">
        <v>160</v>
      </c>
      <c r="D88" s="31" t="s">
        <v>161</v>
      </c>
      <c r="E88" s="32"/>
      <c r="F88" s="18">
        <v>1</v>
      </c>
      <c r="G88" s="18">
        <v>1</v>
      </c>
      <c r="H88" s="18">
        <v>200</v>
      </c>
      <c r="I88" s="76">
        <f t="shared" si="4"/>
        <v>200</v>
      </c>
      <c r="J88" s="7"/>
      <c r="K88" s="7"/>
      <c r="L88" s="7"/>
      <c r="M88" s="7"/>
      <c r="N88" s="7"/>
    </row>
    <row r="89" spans="1:14">
      <c r="A89" s="22"/>
      <c r="B89" s="23"/>
      <c r="C89" s="30" t="s">
        <v>162</v>
      </c>
      <c r="D89" s="77" t="s">
        <v>163</v>
      </c>
      <c r="E89" s="78"/>
      <c r="F89" s="18">
        <v>2</v>
      </c>
      <c r="G89" s="18">
        <v>1</v>
      </c>
      <c r="H89" s="18">
        <v>600</v>
      </c>
      <c r="I89" s="76">
        <f t="shared" si="4"/>
        <v>1200</v>
      </c>
      <c r="J89" s="7"/>
      <c r="K89" s="7"/>
      <c r="L89" s="7"/>
      <c r="M89" s="7"/>
      <c r="N89" s="7"/>
    </row>
    <row r="90" spans="1:14">
      <c r="A90" s="22"/>
      <c r="B90" s="23"/>
      <c r="C90" s="79" t="s">
        <v>164</v>
      </c>
      <c r="D90" s="80" t="s">
        <v>165</v>
      </c>
      <c r="E90" s="81"/>
      <c r="F90" s="18">
        <v>18</v>
      </c>
      <c r="G90" s="18">
        <v>2</v>
      </c>
      <c r="H90" s="18">
        <v>50</v>
      </c>
      <c r="I90" s="76">
        <f t="shared" si="4"/>
        <v>1800</v>
      </c>
      <c r="J90" s="7"/>
      <c r="K90" s="7"/>
      <c r="L90" s="7"/>
      <c r="M90" s="7"/>
      <c r="N90" s="7"/>
    </row>
    <row r="91" spans="1:14">
      <c r="A91" s="22"/>
      <c r="B91" s="23"/>
      <c r="C91" s="79" t="s">
        <v>166</v>
      </c>
      <c r="D91" s="80" t="s">
        <v>167</v>
      </c>
      <c r="E91" s="81"/>
      <c r="F91" s="18">
        <v>18</v>
      </c>
      <c r="G91" s="18">
        <v>2</v>
      </c>
      <c r="H91" s="18">
        <v>260</v>
      </c>
      <c r="I91" s="76">
        <f t="shared" ref="I91:I98" si="5">F91*G91*H91</f>
        <v>9360</v>
      </c>
      <c r="J91" s="7"/>
      <c r="K91" s="7"/>
      <c r="L91" s="7"/>
      <c r="M91" s="7"/>
      <c r="N91" s="7"/>
    </row>
    <row r="92" spans="1:14">
      <c r="A92" s="22"/>
      <c r="B92" s="23"/>
      <c r="C92" s="79" t="s">
        <v>168</v>
      </c>
      <c r="D92" s="80" t="s">
        <v>169</v>
      </c>
      <c r="E92" s="81"/>
      <c r="F92" s="18">
        <v>1</v>
      </c>
      <c r="G92" s="18">
        <v>3</v>
      </c>
      <c r="H92" s="18">
        <v>1000</v>
      </c>
      <c r="I92" s="76">
        <f t="shared" si="5"/>
        <v>3000</v>
      </c>
      <c r="J92" s="7"/>
      <c r="K92" s="7"/>
      <c r="L92" s="7"/>
      <c r="M92" s="7"/>
      <c r="N92" s="7"/>
    </row>
    <row r="93" spans="1:14">
      <c r="A93" s="22"/>
      <c r="B93" s="23"/>
      <c r="C93" s="79" t="s">
        <v>170</v>
      </c>
      <c r="D93" s="82"/>
      <c r="E93" s="81"/>
      <c r="F93" s="18">
        <v>1</v>
      </c>
      <c r="G93" s="18">
        <v>1</v>
      </c>
      <c r="H93" s="18">
        <v>5000</v>
      </c>
      <c r="I93" s="76">
        <f t="shared" si="5"/>
        <v>5000</v>
      </c>
      <c r="J93" s="7"/>
      <c r="K93" s="7"/>
      <c r="L93" s="7"/>
      <c r="M93" s="7"/>
      <c r="N93" s="7"/>
    </row>
    <row r="94" spans="1:14">
      <c r="A94" s="22"/>
      <c r="B94" s="23"/>
      <c r="C94" s="79" t="s">
        <v>171</v>
      </c>
      <c r="D94" s="80" t="s">
        <v>172</v>
      </c>
      <c r="E94" s="81"/>
      <c r="F94" s="18">
        <v>2</v>
      </c>
      <c r="G94" s="18">
        <v>3</v>
      </c>
      <c r="H94" s="18">
        <v>1000</v>
      </c>
      <c r="I94" s="76">
        <f t="shared" si="5"/>
        <v>6000</v>
      </c>
      <c r="J94" s="7"/>
      <c r="K94" s="7"/>
      <c r="L94" s="7"/>
      <c r="M94" s="7"/>
      <c r="N94" s="7"/>
    </row>
    <row r="95" spans="1:14">
      <c r="A95" s="22"/>
      <c r="B95" s="23"/>
      <c r="C95" s="79" t="s">
        <v>173</v>
      </c>
      <c r="D95" s="80" t="s">
        <v>174</v>
      </c>
      <c r="E95" s="81"/>
      <c r="F95" s="18">
        <v>1</v>
      </c>
      <c r="G95" s="18">
        <v>3</v>
      </c>
      <c r="H95" s="18">
        <v>800</v>
      </c>
      <c r="I95" s="76">
        <f t="shared" si="5"/>
        <v>2400</v>
      </c>
      <c r="J95" s="7"/>
      <c r="L95" s="7"/>
      <c r="M95" s="7"/>
      <c r="N95" s="7"/>
    </row>
    <row r="96" spans="1:14">
      <c r="A96" s="22"/>
      <c r="B96" s="23"/>
      <c r="C96" s="79" t="s">
        <v>175</v>
      </c>
      <c r="D96" s="80" t="s">
        <v>176</v>
      </c>
      <c r="E96" s="81"/>
      <c r="F96" s="18">
        <v>1</v>
      </c>
      <c r="G96" s="18">
        <v>3</v>
      </c>
      <c r="H96" s="18">
        <v>800</v>
      </c>
      <c r="I96" s="76">
        <f t="shared" si="5"/>
        <v>2400</v>
      </c>
      <c r="J96" s="7"/>
      <c r="L96" s="7"/>
      <c r="M96" s="7"/>
      <c r="N96" s="7"/>
    </row>
    <row r="97" spans="1:14">
      <c r="A97" s="22"/>
      <c r="B97" s="23"/>
      <c r="C97" s="79" t="s">
        <v>177</v>
      </c>
      <c r="D97" s="80" t="s">
        <v>178</v>
      </c>
      <c r="E97" s="81"/>
      <c r="F97" s="18">
        <v>35</v>
      </c>
      <c r="G97" s="18">
        <v>2</v>
      </c>
      <c r="H97" s="18">
        <v>350</v>
      </c>
      <c r="I97" s="76">
        <f t="shared" si="5"/>
        <v>24500</v>
      </c>
      <c r="J97" s="7"/>
      <c r="L97" s="7"/>
      <c r="M97" s="7"/>
      <c r="N97" s="7"/>
    </row>
    <row r="98" spans="1:14">
      <c r="A98" s="83"/>
      <c r="B98" s="84"/>
      <c r="C98" s="79" t="s">
        <v>179</v>
      </c>
      <c r="D98" s="85" t="s">
        <v>180</v>
      </c>
      <c r="E98" s="86"/>
      <c r="F98" s="18">
        <v>2</v>
      </c>
      <c r="G98" s="18">
        <v>2</v>
      </c>
      <c r="H98" s="18">
        <v>1800</v>
      </c>
      <c r="I98" s="76">
        <f t="shared" si="5"/>
        <v>7200</v>
      </c>
      <c r="J98" s="7"/>
      <c r="L98" s="7"/>
      <c r="M98" s="7"/>
      <c r="N98" s="7"/>
    </row>
    <row r="99" spans="1:14">
      <c r="A99" s="19" t="s">
        <v>181</v>
      </c>
      <c r="B99" s="20"/>
      <c r="C99" s="21"/>
      <c r="D99" s="12"/>
      <c r="E99" s="13"/>
      <c r="F99" s="13"/>
      <c r="G99" s="13"/>
      <c r="H99" s="14"/>
      <c r="I99" s="72">
        <f>SUM(I100:I112)</f>
        <v>80140</v>
      </c>
      <c r="J99" s="7"/>
      <c r="L99" s="7"/>
      <c r="M99" s="7"/>
      <c r="N99" s="7"/>
    </row>
    <row r="100" spans="1:14">
      <c r="A100" s="22"/>
      <c r="B100" s="23"/>
      <c r="C100" s="24" t="s">
        <v>182</v>
      </c>
      <c r="D100" s="29"/>
      <c r="E100" s="24"/>
      <c r="F100" s="27">
        <v>80</v>
      </c>
      <c r="G100" s="28">
        <v>1</v>
      </c>
      <c r="H100" s="24">
        <v>145</v>
      </c>
      <c r="I100" s="73">
        <f t="shared" ref="I100:I112" si="6">F100*G100*H100</f>
        <v>11600</v>
      </c>
      <c r="J100" s="7"/>
      <c r="L100" s="7"/>
      <c r="M100" s="7"/>
      <c r="N100" s="7"/>
    </row>
    <row r="101" spans="1:14">
      <c r="A101" s="22"/>
      <c r="B101" s="23"/>
      <c r="C101" s="24" t="s">
        <v>183</v>
      </c>
      <c r="D101" s="25"/>
      <c r="E101" s="24"/>
      <c r="F101" s="27">
        <v>80</v>
      </c>
      <c r="G101" s="28">
        <v>1</v>
      </c>
      <c r="H101" s="24">
        <v>15</v>
      </c>
      <c r="I101" s="73">
        <f t="shared" si="6"/>
        <v>1200</v>
      </c>
      <c r="J101" s="7"/>
      <c r="L101" s="7"/>
      <c r="M101" s="7"/>
      <c r="N101" s="7"/>
    </row>
    <row r="102" spans="1:14">
      <c r="A102" s="22"/>
      <c r="B102" s="23"/>
      <c r="C102" s="24" t="s">
        <v>184</v>
      </c>
      <c r="D102" s="31"/>
      <c r="E102" s="32"/>
      <c r="F102" s="27">
        <v>3</v>
      </c>
      <c r="G102" s="28">
        <v>1</v>
      </c>
      <c r="H102" s="56">
        <v>7000</v>
      </c>
      <c r="I102" s="73">
        <f t="shared" si="6"/>
        <v>21000</v>
      </c>
      <c r="J102" s="7"/>
      <c r="L102" s="7"/>
      <c r="M102" s="7"/>
      <c r="N102" s="7"/>
    </row>
    <row r="103" spans="1:14">
      <c r="A103" s="22"/>
      <c r="B103" s="23"/>
      <c r="C103" s="30" t="s">
        <v>185</v>
      </c>
      <c r="D103" s="31"/>
      <c r="E103" s="32"/>
      <c r="F103" s="27">
        <v>5</v>
      </c>
      <c r="G103" s="28">
        <v>1</v>
      </c>
      <c r="H103" s="24">
        <v>1500</v>
      </c>
      <c r="I103" s="73">
        <f t="shared" si="6"/>
        <v>7500</v>
      </c>
      <c r="J103" s="7"/>
      <c r="L103" s="7"/>
      <c r="M103" s="7"/>
      <c r="N103" s="7"/>
    </row>
    <row r="104" spans="1:14">
      <c r="A104" s="22"/>
      <c r="B104" s="23"/>
      <c r="C104" s="30" t="s">
        <v>186</v>
      </c>
      <c r="D104" s="31"/>
      <c r="E104" s="32"/>
      <c r="F104" s="27">
        <v>10</v>
      </c>
      <c r="G104" s="28">
        <v>1</v>
      </c>
      <c r="H104" s="24">
        <v>500</v>
      </c>
      <c r="I104" s="73">
        <f t="shared" si="6"/>
        <v>5000</v>
      </c>
      <c r="J104" s="7"/>
      <c r="L104" s="7"/>
      <c r="M104" s="7"/>
      <c r="N104" s="7"/>
    </row>
    <row r="105" spans="1:14">
      <c r="A105" s="22"/>
      <c r="B105" s="23"/>
      <c r="C105" s="30" t="s">
        <v>187</v>
      </c>
      <c r="D105" s="63"/>
      <c r="E105" s="32"/>
      <c r="F105" s="87">
        <v>1</v>
      </c>
      <c r="G105" s="88">
        <v>1</v>
      </c>
      <c r="H105" s="56">
        <v>20000</v>
      </c>
      <c r="I105" s="73">
        <f t="shared" si="6"/>
        <v>20000</v>
      </c>
      <c r="J105" s="7"/>
      <c r="L105" s="7"/>
      <c r="M105" s="7"/>
      <c r="N105" s="7"/>
    </row>
    <row r="106" s="2" customFormat="1" spans="1:11">
      <c r="A106" s="89"/>
      <c r="B106" s="90"/>
      <c r="C106" s="41" t="s">
        <v>188</v>
      </c>
      <c r="D106" s="42"/>
      <c r="E106" s="43"/>
      <c r="F106" s="44">
        <v>400</v>
      </c>
      <c r="G106" s="45">
        <v>0</v>
      </c>
      <c r="H106" s="46">
        <v>2.5</v>
      </c>
      <c r="I106" s="75">
        <f t="shared" si="6"/>
        <v>0</v>
      </c>
      <c r="K106" s="99"/>
    </row>
    <row r="107" s="2" customFormat="1" spans="1:11">
      <c r="A107" s="89"/>
      <c r="B107" s="90"/>
      <c r="C107" s="41" t="s">
        <v>189</v>
      </c>
      <c r="D107" s="42"/>
      <c r="E107" s="43"/>
      <c r="F107" s="44">
        <v>40</v>
      </c>
      <c r="G107" s="45">
        <v>1</v>
      </c>
      <c r="H107" s="46">
        <v>8</v>
      </c>
      <c r="I107" s="75">
        <f t="shared" si="6"/>
        <v>320</v>
      </c>
      <c r="K107" s="99"/>
    </row>
    <row r="108" spans="1:14">
      <c r="A108" s="22"/>
      <c r="B108" s="23"/>
      <c r="C108" s="30" t="s">
        <v>190</v>
      </c>
      <c r="D108" s="31"/>
      <c r="E108" s="32"/>
      <c r="F108" s="27">
        <v>6</v>
      </c>
      <c r="G108" s="28">
        <v>1</v>
      </c>
      <c r="H108" s="24">
        <v>40</v>
      </c>
      <c r="I108" s="73">
        <f t="shared" si="6"/>
        <v>240</v>
      </c>
      <c r="J108" s="7"/>
      <c r="L108" s="7"/>
      <c r="M108" s="7"/>
      <c r="N108" s="7"/>
    </row>
    <row r="109" spans="1:14">
      <c r="A109" s="22"/>
      <c r="B109" s="23"/>
      <c r="C109" s="30" t="s">
        <v>191</v>
      </c>
      <c r="D109" s="31"/>
      <c r="E109" s="32"/>
      <c r="F109" s="27">
        <v>40</v>
      </c>
      <c r="G109" s="28">
        <v>1</v>
      </c>
      <c r="H109" s="24">
        <v>2</v>
      </c>
      <c r="I109" s="73">
        <f t="shared" si="6"/>
        <v>80</v>
      </c>
      <c r="J109" s="7"/>
      <c r="L109" s="7"/>
      <c r="M109" s="7"/>
      <c r="N109" s="7"/>
    </row>
    <row r="110" spans="1:14">
      <c r="A110" s="22"/>
      <c r="B110" s="23"/>
      <c r="C110" s="30" t="s">
        <v>192</v>
      </c>
      <c r="D110" s="31"/>
      <c r="E110" s="32"/>
      <c r="F110" s="27">
        <v>400</v>
      </c>
      <c r="G110" s="28">
        <v>1</v>
      </c>
      <c r="H110" s="24">
        <v>15</v>
      </c>
      <c r="I110" s="73">
        <f t="shared" si="6"/>
        <v>6000</v>
      </c>
      <c r="J110" s="7"/>
      <c r="L110" s="7"/>
      <c r="M110" s="7"/>
      <c r="N110" s="7"/>
    </row>
    <row r="111" spans="1:14">
      <c r="A111" s="22"/>
      <c r="B111" s="23"/>
      <c r="C111" s="30" t="s">
        <v>193</v>
      </c>
      <c r="D111" s="31"/>
      <c r="E111" s="32"/>
      <c r="F111" s="27">
        <v>85</v>
      </c>
      <c r="G111" s="28">
        <v>1</v>
      </c>
      <c r="H111" s="24">
        <v>80</v>
      </c>
      <c r="I111" s="73">
        <f t="shared" si="6"/>
        <v>6800</v>
      </c>
      <c r="J111" s="7"/>
      <c r="L111" s="7"/>
      <c r="M111" s="7"/>
      <c r="N111" s="7"/>
    </row>
    <row r="112" spans="1:14">
      <c r="A112" s="22"/>
      <c r="B112" s="23"/>
      <c r="C112" s="30" t="s">
        <v>194</v>
      </c>
      <c r="D112" s="31"/>
      <c r="E112" s="32"/>
      <c r="F112" s="27">
        <v>40</v>
      </c>
      <c r="G112" s="28">
        <v>1</v>
      </c>
      <c r="H112" s="24">
        <v>10</v>
      </c>
      <c r="I112" s="73">
        <f t="shared" si="6"/>
        <v>400</v>
      </c>
      <c r="J112" s="7"/>
      <c r="L112" s="7"/>
      <c r="M112" s="7"/>
      <c r="N112" s="7"/>
    </row>
    <row r="113" spans="1:14">
      <c r="A113" s="19" t="s">
        <v>195</v>
      </c>
      <c r="B113" s="20"/>
      <c r="C113" s="21"/>
      <c r="D113" s="12"/>
      <c r="E113" s="13"/>
      <c r="F113" s="13"/>
      <c r="G113" s="13"/>
      <c r="H113" s="14"/>
      <c r="I113" s="72">
        <f>SUM(I114:I139)</f>
        <v>468000</v>
      </c>
      <c r="J113" s="7"/>
      <c r="L113" s="7"/>
      <c r="M113" s="7"/>
      <c r="N113" s="7"/>
    </row>
    <row r="114" s="3" customFormat="1" spans="1:11">
      <c r="A114" s="91"/>
      <c r="B114" s="92"/>
      <c r="C114" s="24" t="s">
        <v>196</v>
      </c>
      <c r="D114" s="93"/>
      <c r="E114" s="94"/>
      <c r="F114" s="27">
        <v>1</v>
      </c>
      <c r="G114" s="28">
        <v>1</v>
      </c>
      <c r="H114" s="24">
        <v>100000</v>
      </c>
      <c r="I114" s="73">
        <f t="shared" ref="I114:I139" si="7">F114*G114*H114</f>
        <v>100000</v>
      </c>
      <c r="J114" s="7"/>
      <c r="K114" s="100"/>
    </row>
    <row r="115" s="3" customFormat="1" spans="1:11">
      <c r="A115" s="91"/>
      <c r="B115" s="92"/>
      <c r="C115" s="24" t="s">
        <v>197</v>
      </c>
      <c r="D115" s="93"/>
      <c r="E115" s="94"/>
      <c r="F115" s="27">
        <v>1</v>
      </c>
      <c r="G115" s="28">
        <v>1</v>
      </c>
      <c r="H115" s="24">
        <v>100000</v>
      </c>
      <c r="I115" s="73">
        <f t="shared" si="7"/>
        <v>100000</v>
      </c>
      <c r="J115" s="7"/>
      <c r="K115" s="100"/>
    </row>
    <row r="116" s="3" customFormat="1" spans="1:11">
      <c r="A116" s="91"/>
      <c r="B116" s="92"/>
      <c r="C116" s="24" t="s">
        <v>198</v>
      </c>
      <c r="D116" s="95"/>
      <c r="E116" s="96"/>
      <c r="F116" s="87">
        <v>1</v>
      </c>
      <c r="G116" s="88">
        <v>1</v>
      </c>
      <c r="H116" s="56">
        <v>20000</v>
      </c>
      <c r="I116" s="73">
        <f t="shared" si="7"/>
        <v>20000</v>
      </c>
      <c r="J116" s="7"/>
      <c r="K116" s="100"/>
    </row>
    <row r="117" s="3" customFormat="1" spans="1:11">
      <c r="A117" s="91"/>
      <c r="B117" s="92"/>
      <c r="C117" s="24" t="s">
        <v>199</v>
      </c>
      <c r="D117" s="95"/>
      <c r="E117" s="96"/>
      <c r="F117" s="87">
        <v>1</v>
      </c>
      <c r="G117" s="88">
        <v>0</v>
      </c>
      <c r="H117" s="56">
        <v>130000</v>
      </c>
      <c r="I117" s="73">
        <f t="shared" si="7"/>
        <v>0</v>
      </c>
      <c r="J117" s="7"/>
      <c r="K117" s="100"/>
    </row>
    <row r="118" s="3" customFormat="1" spans="1:11">
      <c r="A118" s="91"/>
      <c r="B118" s="92"/>
      <c r="C118" s="24" t="s">
        <v>200</v>
      </c>
      <c r="D118" s="95"/>
      <c r="E118" s="96"/>
      <c r="F118" s="87">
        <v>10</v>
      </c>
      <c r="G118" s="88">
        <v>1</v>
      </c>
      <c r="H118" s="56">
        <v>5500</v>
      </c>
      <c r="I118" s="73">
        <f t="shared" si="7"/>
        <v>55000</v>
      </c>
      <c r="J118" s="7"/>
      <c r="K118" s="100"/>
    </row>
    <row r="119" s="3" customFormat="1" spans="1:11">
      <c r="A119" s="91"/>
      <c r="B119" s="92"/>
      <c r="C119" s="24" t="s">
        <v>201</v>
      </c>
      <c r="D119" s="95"/>
      <c r="E119" s="96"/>
      <c r="F119" s="87">
        <v>2</v>
      </c>
      <c r="G119" s="88">
        <v>1</v>
      </c>
      <c r="H119" s="56">
        <v>4200</v>
      </c>
      <c r="I119" s="73">
        <f t="shared" si="7"/>
        <v>8400</v>
      </c>
      <c r="J119" s="7"/>
      <c r="K119" s="100"/>
    </row>
    <row r="120" s="3" customFormat="1" spans="1:11">
      <c r="A120" s="91"/>
      <c r="B120" s="92"/>
      <c r="C120" s="24" t="s">
        <v>202</v>
      </c>
      <c r="D120" s="95"/>
      <c r="E120" s="96"/>
      <c r="F120" s="87">
        <v>10</v>
      </c>
      <c r="G120" s="88">
        <v>1</v>
      </c>
      <c r="H120" s="56">
        <v>2300</v>
      </c>
      <c r="I120" s="73">
        <f t="shared" si="7"/>
        <v>23000</v>
      </c>
      <c r="J120" s="7"/>
      <c r="K120" s="100"/>
    </row>
    <row r="121" s="3" customFormat="1" spans="1:11">
      <c r="A121" s="91"/>
      <c r="B121" s="92"/>
      <c r="C121" s="24" t="s">
        <v>203</v>
      </c>
      <c r="D121" s="95"/>
      <c r="E121" s="96"/>
      <c r="F121" s="87">
        <v>350</v>
      </c>
      <c r="G121" s="88">
        <v>0</v>
      </c>
      <c r="H121" s="56">
        <v>128</v>
      </c>
      <c r="I121" s="73">
        <f t="shared" si="7"/>
        <v>0</v>
      </c>
      <c r="J121" s="7"/>
      <c r="K121" s="100"/>
    </row>
    <row r="122" s="3" customFormat="1" spans="1:11">
      <c r="A122" s="91"/>
      <c r="B122" s="92"/>
      <c r="C122" s="24" t="s">
        <v>204</v>
      </c>
      <c r="D122" s="95"/>
      <c r="E122" s="96"/>
      <c r="F122" s="87">
        <v>30</v>
      </c>
      <c r="G122" s="88">
        <v>0</v>
      </c>
      <c r="H122" s="56">
        <v>158</v>
      </c>
      <c r="I122" s="73">
        <f t="shared" si="7"/>
        <v>0</v>
      </c>
      <c r="J122" s="7"/>
      <c r="K122" s="100"/>
    </row>
    <row r="123" s="3" customFormat="1" spans="1:11">
      <c r="A123" s="91"/>
      <c r="B123" s="92"/>
      <c r="C123" s="24" t="s">
        <v>205</v>
      </c>
      <c r="D123" s="95"/>
      <c r="E123" s="96"/>
      <c r="F123" s="87">
        <v>20</v>
      </c>
      <c r="G123" s="88">
        <v>0</v>
      </c>
      <c r="H123" s="56">
        <v>500</v>
      </c>
      <c r="I123" s="73">
        <f t="shared" si="7"/>
        <v>0</v>
      </c>
      <c r="J123" s="7"/>
      <c r="K123" s="100"/>
    </row>
    <row r="124" spans="1:14">
      <c r="A124" s="22"/>
      <c r="B124" s="23"/>
      <c r="C124" s="24" t="s">
        <v>206</v>
      </c>
      <c r="D124" s="95"/>
      <c r="E124" s="96"/>
      <c r="F124" s="87">
        <v>4</v>
      </c>
      <c r="G124" s="88">
        <v>1</v>
      </c>
      <c r="H124" s="56">
        <v>700</v>
      </c>
      <c r="I124" s="73">
        <f t="shared" si="7"/>
        <v>2800</v>
      </c>
      <c r="J124" s="7"/>
      <c r="L124" s="7"/>
      <c r="M124" s="7"/>
      <c r="N124" s="7"/>
    </row>
    <row r="125" spans="1:14">
      <c r="A125" s="22"/>
      <c r="B125" s="23"/>
      <c r="C125" s="24" t="s">
        <v>207</v>
      </c>
      <c r="D125" s="95"/>
      <c r="E125" s="96"/>
      <c r="F125" s="87">
        <v>2</v>
      </c>
      <c r="G125" s="88">
        <v>1</v>
      </c>
      <c r="H125" s="56">
        <v>2000</v>
      </c>
      <c r="I125" s="73">
        <f t="shared" si="7"/>
        <v>4000</v>
      </c>
      <c r="J125" s="7"/>
      <c r="L125" s="7"/>
      <c r="M125" s="7"/>
      <c r="N125" s="7"/>
    </row>
    <row r="126" spans="1:14">
      <c r="A126" s="22"/>
      <c r="B126" s="23"/>
      <c r="C126" s="24" t="s">
        <v>208</v>
      </c>
      <c r="D126" s="95"/>
      <c r="E126" s="96"/>
      <c r="F126" s="87">
        <v>1</v>
      </c>
      <c r="G126" s="88">
        <v>1</v>
      </c>
      <c r="H126" s="56">
        <v>8000</v>
      </c>
      <c r="I126" s="73">
        <f t="shared" si="7"/>
        <v>8000</v>
      </c>
      <c r="J126" s="7"/>
      <c r="L126" s="7"/>
      <c r="M126" s="7"/>
      <c r="N126" s="7"/>
    </row>
    <row r="127" spans="1:14">
      <c r="A127" s="22"/>
      <c r="B127" s="23"/>
      <c r="C127" s="24" t="s">
        <v>209</v>
      </c>
      <c r="D127" s="97"/>
      <c r="E127" s="98"/>
      <c r="F127" s="27">
        <v>1</v>
      </c>
      <c r="G127" s="28">
        <v>1</v>
      </c>
      <c r="H127" s="24">
        <v>3000</v>
      </c>
      <c r="I127" s="73">
        <f t="shared" si="7"/>
        <v>3000</v>
      </c>
      <c r="J127" s="7"/>
      <c r="L127" s="7"/>
      <c r="M127" s="7"/>
      <c r="N127" s="7"/>
    </row>
    <row r="128" spans="1:14">
      <c r="A128" s="22"/>
      <c r="B128" s="23"/>
      <c r="C128" s="24" t="s">
        <v>210</v>
      </c>
      <c r="D128" s="97"/>
      <c r="E128" s="98"/>
      <c r="F128" s="27">
        <v>1</v>
      </c>
      <c r="G128" s="28">
        <v>1</v>
      </c>
      <c r="H128" s="24">
        <v>5000</v>
      </c>
      <c r="I128" s="73">
        <f t="shared" si="7"/>
        <v>5000</v>
      </c>
      <c r="J128" s="7"/>
      <c r="L128" s="7"/>
      <c r="M128" s="7"/>
      <c r="N128" s="7"/>
    </row>
    <row r="129" spans="1:14">
      <c r="A129" s="22"/>
      <c r="B129" s="23"/>
      <c r="C129" s="24" t="s">
        <v>211</v>
      </c>
      <c r="D129" s="31"/>
      <c r="E129" s="32"/>
      <c r="F129" s="27">
        <v>1</v>
      </c>
      <c r="G129" s="28">
        <v>1</v>
      </c>
      <c r="H129" s="56">
        <v>22000</v>
      </c>
      <c r="I129" s="73">
        <f t="shared" si="7"/>
        <v>22000</v>
      </c>
      <c r="J129" s="7"/>
      <c r="L129" s="7"/>
      <c r="M129" s="7"/>
      <c r="N129" s="7"/>
    </row>
    <row r="130" spans="1:14">
      <c r="A130" s="22"/>
      <c r="B130" s="23"/>
      <c r="C130" s="24" t="s">
        <v>212</v>
      </c>
      <c r="D130" s="31"/>
      <c r="E130" s="32"/>
      <c r="F130" s="27">
        <v>1</v>
      </c>
      <c r="G130" s="28">
        <v>1</v>
      </c>
      <c r="H130" s="56">
        <v>16500</v>
      </c>
      <c r="I130" s="73">
        <f t="shared" si="7"/>
        <v>16500</v>
      </c>
      <c r="J130" s="7"/>
      <c r="L130" s="7"/>
      <c r="M130" s="7"/>
      <c r="N130" s="7"/>
    </row>
    <row r="131" spans="1:14">
      <c r="A131" s="22"/>
      <c r="B131" s="23"/>
      <c r="C131" s="24" t="s">
        <v>213</v>
      </c>
      <c r="D131" s="31"/>
      <c r="E131" s="32"/>
      <c r="F131" s="27">
        <v>1</v>
      </c>
      <c r="G131" s="28">
        <v>1</v>
      </c>
      <c r="H131" s="56">
        <v>12000</v>
      </c>
      <c r="I131" s="73">
        <f t="shared" si="7"/>
        <v>12000</v>
      </c>
      <c r="J131" s="7"/>
      <c r="L131" s="7"/>
      <c r="M131" s="7"/>
      <c r="N131" s="7"/>
    </row>
    <row r="132" spans="1:14">
      <c r="A132" s="22"/>
      <c r="B132" s="23"/>
      <c r="C132" s="30" t="s">
        <v>214</v>
      </c>
      <c r="D132" s="31"/>
      <c r="E132" s="32"/>
      <c r="F132" s="27">
        <v>1</v>
      </c>
      <c r="G132" s="28">
        <v>1</v>
      </c>
      <c r="H132" s="24">
        <v>14000</v>
      </c>
      <c r="I132" s="73">
        <f t="shared" si="7"/>
        <v>14000</v>
      </c>
      <c r="J132" s="7"/>
      <c r="L132" s="7"/>
      <c r="M132" s="7"/>
      <c r="N132" s="7"/>
    </row>
    <row r="133" s="2" customFormat="1" spans="1:11">
      <c r="A133" s="89"/>
      <c r="B133" s="90"/>
      <c r="C133" s="41" t="s">
        <v>215</v>
      </c>
      <c r="D133" s="42"/>
      <c r="E133" s="43"/>
      <c r="F133" s="44">
        <v>4</v>
      </c>
      <c r="G133" s="45">
        <v>1</v>
      </c>
      <c r="H133" s="46">
        <v>2500</v>
      </c>
      <c r="I133" s="75">
        <f t="shared" si="7"/>
        <v>10000</v>
      </c>
      <c r="K133" s="99"/>
    </row>
    <row r="134" spans="1:14">
      <c r="A134" s="22"/>
      <c r="B134" s="23"/>
      <c r="C134" s="30" t="s">
        <v>216</v>
      </c>
      <c r="D134" s="31"/>
      <c r="E134" s="32"/>
      <c r="F134" s="27">
        <v>8</v>
      </c>
      <c r="G134" s="28">
        <v>1</v>
      </c>
      <c r="H134" s="24">
        <v>3500</v>
      </c>
      <c r="I134" s="73">
        <f t="shared" si="7"/>
        <v>28000</v>
      </c>
      <c r="J134" s="7"/>
      <c r="L134" s="7"/>
      <c r="M134" s="7"/>
      <c r="N134" s="7"/>
    </row>
    <row r="135" spans="1:14">
      <c r="A135" s="22"/>
      <c r="B135" s="23"/>
      <c r="C135" s="41" t="s">
        <v>217</v>
      </c>
      <c r="D135" s="42"/>
      <c r="E135" s="43"/>
      <c r="F135" s="44">
        <v>1</v>
      </c>
      <c r="G135" s="45">
        <v>1</v>
      </c>
      <c r="H135" s="46">
        <v>5000</v>
      </c>
      <c r="I135" s="75">
        <f t="shared" si="7"/>
        <v>5000</v>
      </c>
      <c r="J135" s="7"/>
      <c r="L135" s="7"/>
      <c r="M135" s="7"/>
      <c r="N135" s="7"/>
    </row>
    <row r="136" spans="1:14">
      <c r="A136" s="22"/>
      <c r="B136" s="23"/>
      <c r="C136" s="30" t="s">
        <v>218</v>
      </c>
      <c r="D136" s="31"/>
      <c r="E136" s="32"/>
      <c r="F136" s="27">
        <v>1</v>
      </c>
      <c r="G136" s="28">
        <v>1</v>
      </c>
      <c r="H136" s="24">
        <v>3500</v>
      </c>
      <c r="I136" s="73">
        <f t="shared" si="7"/>
        <v>3500</v>
      </c>
      <c r="J136" s="7"/>
      <c r="L136" s="7"/>
      <c r="M136" s="7"/>
      <c r="N136" s="7"/>
    </row>
    <row r="137" spans="1:14">
      <c r="A137" s="22"/>
      <c r="B137" s="23"/>
      <c r="C137" s="30" t="s">
        <v>219</v>
      </c>
      <c r="D137" s="31"/>
      <c r="E137" s="32"/>
      <c r="F137" s="27">
        <v>1</v>
      </c>
      <c r="G137" s="28">
        <v>1</v>
      </c>
      <c r="H137" s="24">
        <v>15000</v>
      </c>
      <c r="I137" s="73">
        <f t="shared" si="7"/>
        <v>15000</v>
      </c>
      <c r="J137" s="7"/>
      <c r="L137" s="7"/>
      <c r="M137" s="7"/>
      <c r="N137" s="7"/>
    </row>
    <row r="138" spans="1:14">
      <c r="A138" s="22"/>
      <c r="B138" s="23"/>
      <c r="C138" s="30" t="s">
        <v>220</v>
      </c>
      <c r="D138" s="31"/>
      <c r="E138" s="32"/>
      <c r="F138" s="27">
        <v>8</v>
      </c>
      <c r="G138" s="28">
        <v>2</v>
      </c>
      <c r="H138" s="24">
        <v>500</v>
      </c>
      <c r="I138" s="73">
        <f t="shared" si="7"/>
        <v>8000</v>
      </c>
      <c r="J138" s="7"/>
      <c r="L138" s="7"/>
      <c r="M138" s="7"/>
      <c r="N138" s="7"/>
    </row>
    <row r="139" spans="1:14">
      <c r="A139" s="22"/>
      <c r="B139" s="23"/>
      <c r="C139" s="30" t="s">
        <v>221</v>
      </c>
      <c r="D139" s="31"/>
      <c r="E139" s="32"/>
      <c r="F139" s="27">
        <v>8</v>
      </c>
      <c r="G139" s="28">
        <v>2</v>
      </c>
      <c r="H139" s="24">
        <v>300</v>
      </c>
      <c r="I139" s="73">
        <f t="shared" si="7"/>
        <v>4800</v>
      </c>
      <c r="J139" s="7"/>
      <c r="L139" s="7"/>
      <c r="M139" s="7"/>
      <c r="N139" s="7"/>
    </row>
    <row r="140" spans="1:14">
      <c r="A140" s="19" t="s">
        <v>222</v>
      </c>
      <c r="B140" s="20"/>
      <c r="C140" s="21"/>
      <c r="D140" s="12"/>
      <c r="E140" s="13"/>
      <c r="F140" s="13"/>
      <c r="G140" s="13"/>
      <c r="H140" s="14"/>
      <c r="I140" s="72">
        <f>I8+I39+I99+I113</f>
        <v>1273200</v>
      </c>
      <c r="J140" s="7"/>
      <c r="L140" s="7"/>
      <c r="M140" s="7"/>
      <c r="N140" s="7"/>
    </row>
    <row r="141" spans="1:14">
      <c r="A141" s="19" t="s">
        <v>223</v>
      </c>
      <c r="B141" s="20"/>
      <c r="C141" s="21"/>
      <c r="D141" s="101">
        <v>0.15</v>
      </c>
      <c r="E141" s="13"/>
      <c r="F141" s="13"/>
      <c r="G141" s="13"/>
      <c r="H141" s="14"/>
      <c r="I141" s="72">
        <f>I140*0.15</f>
        <v>190980</v>
      </c>
      <c r="J141" s="7"/>
      <c r="L141" s="7"/>
      <c r="M141" s="7"/>
      <c r="N141" s="7"/>
    </row>
    <row r="142" spans="1:14">
      <c r="A142" s="102" t="s">
        <v>224</v>
      </c>
      <c r="B142" s="103"/>
      <c r="C142" s="104"/>
      <c r="D142" s="101"/>
      <c r="E142" s="13"/>
      <c r="F142" s="13"/>
      <c r="G142" s="13"/>
      <c r="H142" s="14"/>
      <c r="I142" s="105">
        <v>80000</v>
      </c>
      <c r="J142" s="7"/>
      <c r="L142" s="7"/>
      <c r="M142" s="7"/>
      <c r="N142" s="7"/>
    </row>
    <row r="143" spans="1:14">
      <c r="A143" s="19" t="s">
        <v>225</v>
      </c>
      <c r="B143" s="20"/>
      <c r="C143" s="21"/>
      <c r="D143" s="101">
        <v>0.06</v>
      </c>
      <c r="E143" s="13"/>
      <c r="F143" s="13"/>
      <c r="G143" s="13"/>
      <c r="H143" s="14"/>
      <c r="I143" s="72">
        <v>83050</v>
      </c>
      <c r="J143" s="7"/>
      <c r="L143" s="7"/>
      <c r="M143" s="7"/>
      <c r="N143" s="7"/>
    </row>
    <row r="144" spans="1:14">
      <c r="A144" s="19" t="s">
        <v>226</v>
      </c>
      <c r="B144" s="20"/>
      <c r="C144" s="21"/>
      <c r="D144" s="12"/>
      <c r="E144" s="13"/>
      <c r="F144" s="13"/>
      <c r="G144" s="13"/>
      <c r="H144" s="14"/>
      <c r="I144" s="72">
        <f>I140+I141-I142+I143</f>
        <v>1467230</v>
      </c>
      <c r="J144" s="7"/>
      <c r="L144" s="7"/>
      <c r="M144" s="7"/>
      <c r="N144" s="7"/>
    </row>
    <row r="145" spans="10:10">
      <c r="J145" s="7"/>
    </row>
    <row r="146" spans="10:10">
      <c r="J146" s="7"/>
    </row>
    <row r="147" spans="10:10">
      <c r="J147" s="7"/>
    </row>
    <row r="148" spans="10:10">
      <c r="J148" s="7"/>
    </row>
    <row r="149" spans="10:10">
      <c r="J149" s="7"/>
    </row>
  </sheetData>
  <mergeCells count="145">
    <mergeCell ref="A1:I1"/>
    <mergeCell ref="A2:H2"/>
    <mergeCell ref="A3:H3"/>
    <mergeCell ref="A4:D4"/>
    <mergeCell ref="E4:H4"/>
    <mergeCell ref="A5:D5"/>
    <mergeCell ref="E5:I5"/>
    <mergeCell ref="A6:I6"/>
    <mergeCell ref="A7:B7"/>
    <mergeCell ref="D7:E7"/>
    <mergeCell ref="A8:C8"/>
    <mergeCell ref="D8:H8"/>
    <mergeCell ref="D9:E9"/>
    <mergeCell ref="D10:E10"/>
    <mergeCell ref="D11:E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26:E26"/>
    <mergeCell ref="D27:E27"/>
    <mergeCell ref="D31:E31"/>
    <mergeCell ref="D32:E32"/>
    <mergeCell ref="D33:E33"/>
    <mergeCell ref="D34:E34"/>
    <mergeCell ref="D35:E35"/>
    <mergeCell ref="D36:E36"/>
    <mergeCell ref="D37:E37"/>
    <mergeCell ref="D38:E38"/>
    <mergeCell ref="A39:C39"/>
    <mergeCell ref="D39:H39"/>
    <mergeCell ref="D40:E40"/>
    <mergeCell ref="D41:E41"/>
    <mergeCell ref="D42:E42"/>
    <mergeCell ref="D43:E43"/>
    <mergeCell ref="D44:E44"/>
    <mergeCell ref="D45:E45"/>
    <mergeCell ref="D48:E48"/>
    <mergeCell ref="D49:E49"/>
    <mergeCell ref="D50:E50"/>
    <mergeCell ref="D51:E51"/>
    <mergeCell ref="D52:E52"/>
    <mergeCell ref="D53:E53"/>
    <mergeCell ref="D54:E54"/>
    <mergeCell ref="D55:E55"/>
    <mergeCell ref="D56:E56"/>
    <mergeCell ref="D57:E57"/>
    <mergeCell ref="D58:E58"/>
    <mergeCell ref="D59:E59"/>
    <mergeCell ref="D60:E60"/>
    <mergeCell ref="D61:E61"/>
    <mergeCell ref="D62:E62"/>
    <mergeCell ref="D63:E63"/>
    <mergeCell ref="D64:E64"/>
    <mergeCell ref="D65:E65"/>
    <mergeCell ref="D66:E66"/>
    <mergeCell ref="D67:E67"/>
    <mergeCell ref="D68:E68"/>
    <mergeCell ref="D69:E69"/>
    <mergeCell ref="D70:E70"/>
    <mergeCell ref="D71:E71"/>
    <mergeCell ref="D72:E72"/>
    <mergeCell ref="D73:E73"/>
    <mergeCell ref="D74:E74"/>
    <mergeCell ref="D75:E75"/>
    <mergeCell ref="D76:E76"/>
    <mergeCell ref="D77:E77"/>
    <mergeCell ref="D78:E78"/>
    <mergeCell ref="D79:E79"/>
    <mergeCell ref="D81:E81"/>
    <mergeCell ref="D82:E82"/>
    <mergeCell ref="D83:E83"/>
    <mergeCell ref="D84:E84"/>
    <mergeCell ref="D85:E85"/>
    <mergeCell ref="D86:E86"/>
    <mergeCell ref="D87:E87"/>
    <mergeCell ref="D88:E88"/>
    <mergeCell ref="D89:E89"/>
    <mergeCell ref="D90:E90"/>
    <mergeCell ref="D91:E91"/>
    <mergeCell ref="D92:E92"/>
    <mergeCell ref="D94:E94"/>
    <mergeCell ref="D95:E95"/>
    <mergeCell ref="D96:E96"/>
    <mergeCell ref="D97:E97"/>
    <mergeCell ref="D98:E98"/>
    <mergeCell ref="A99:C99"/>
    <mergeCell ref="D99:H99"/>
    <mergeCell ref="D100:E100"/>
    <mergeCell ref="D102:E102"/>
    <mergeCell ref="D103:E103"/>
    <mergeCell ref="D104:E104"/>
    <mergeCell ref="D106:E106"/>
    <mergeCell ref="D107:E107"/>
    <mergeCell ref="D108:E108"/>
    <mergeCell ref="D109:E109"/>
    <mergeCell ref="D110:E110"/>
    <mergeCell ref="D111:E111"/>
    <mergeCell ref="D112:E112"/>
    <mergeCell ref="A113:C113"/>
    <mergeCell ref="D113:H113"/>
    <mergeCell ref="D114:E114"/>
    <mergeCell ref="D116:E116"/>
    <mergeCell ref="D117:E117"/>
    <mergeCell ref="D118:E118"/>
    <mergeCell ref="D119:E119"/>
    <mergeCell ref="D120:E120"/>
    <mergeCell ref="D121:E121"/>
    <mergeCell ref="D122:E122"/>
    <mergeCell ref="D123:E123"/>
    <mergeCell ref="D124:E124"/>
    <mergeCell ref="D125:E125"/>
    <mergeCell ref="D126:E126"/>
    <mergeCell ref="D127:E127"/>
    <mergeCell ref="D128:E128"/>
    <mergeCell ref="D129:E129"/>
    <mergeCell ref="D130:E130"/>
    <mergeCell ref="D131:E131"/>
    <mergeCell ref="D132:E132"/>
    <mergeCell ref="D133:E133"/>
    <mergeCell ref="D134:E134"/>
    <mergeCell ref="D135:E135"/>
    <mergeCell ref="D136:E136"/>
    <mergeCell ref="D137:E137"/>
    <mergeCell ref="D138:E138"/>
    <mergeCell ref="D139:E139"/>
    <mergeCell ref="A140:C140"/>
    <mergeCell ref="D140:H140"/>
    <mergeCell ref="A141:C141"/>
    <mergeCell ref="D141:H141"/>
    <mergeCell ref="A142:C142"/>
    <mergeCell ref="D142:H142"/>
    <mergeCell ref="A143:C143"/>
    <mergeCell ref="D143:H143"/>
    <mergeCell ref="A144:C144"/>
    <mergeCell ref="D144:H144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pillarteam</Company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穆安冬 穆</dc:creator>
  <cp:lastModifiedBy>admin</cp:lastModifiedBy>
  <dcterms:created xsi:type="dcterms:W3CDTF">2014-06-19T03:45:00Z</dcterms:created>
  <cp:lastPrinted>2018-03-23T05:41:00Z</cp:lastPrinted>
  <dcterms:modified xsi:type="dcterms:W3CDTF">2019-12-20T13:27:29Z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2052-11.1.0.9208</vt:lpwstr>
  </property>
</Properties>
</file>