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4120" yWindow="3280" windowWidth="25600" windowHeight="13980"/>
  </bookViews>
  <sheets>
    <sheet name="2425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4" l="1"/>
  <c r="B12" i="4"/>
  <c r="B38" i="4"/>
  <c r="F28" i="4"/>
  <c r="B31" i="4"/>
  <c r="F33" i="4"/>
  <c r="F35" i="4"/>
  <c r="B37" i="4"/>
  <c r="F7" i="4"/>
  <c r="F22" i="4"/>
  <c r="F23" i="4"/>
  <c r="F24" i="4"/>
  <c r="F25" i="4"/>
  <c r="F26" i="4"/>
  <c r="F27" i="4"/>
  <c r="F29" i="4"/>
  <c r="F30" i="4"/>
  <c r="F4" i="4"/>
  <c r="F5" i="4"/>
  <c r="F8" i="4"/>
  <c r="F9" i="4"/>
  <c r="F10" i="4"/>
  <c r="F11" i="4"/>
  <c r="F14" i="4"/>
  <c r="F15" i="4"/>
  <c r="F16" i="4"/>
  <c r="F17" i="4"/>
  <c r="F18" i="4"/>
  <c r="B19" i="4"/>
  <c r="F34" i="4"/>
  <c r="F36" i="4"/>
  <c r="B39" i="4"/>
  <c r="B40" i="4"/>
  <c r="B41" i="4"/>
</calcChain>
</file>

<file path=xl/sharedStrings.xml><?xml version="1.0" encoding="utf-8"?>
<sst xmlns="http://schemas.openxmlformats.org/spreadsheetml/2006/main" count="83" uniqueCount="62">
  <si>
    <t>项目</t>
    <phoneticPr fontId="2" type="noConversion"/>
  </si>
  <si>
    <t>规格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</si>
  <si>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</si>
  <si>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</si>
  <si>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</si>
  <si>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金额</t>
    <phoneticPr fontId="2" type="noConversion"/>
  </si>
  <si>
    <t>小计</t>
    <phoneticPr fontId="2" type="noConversion"/>
  </si>
  <si>
    <t>平米</t>
    <phoneticPr fontId="2" type="noConversion"/>
  </si>
  <si>
    <t>以上合计</t>
    <phoneticPr fontId="2" type="noConversion"/>
  </si>
  <si>
    <t>含税总计</t>
    <phoneticPr fontId="2" type="noConversion"/>
  </si>
  <si>
    <t>车次</t>
    <phoneticPr fontId="2" type="noConversion"/>
  </si>
  <si>
    <t>运费</t>
    <phoneticPr fontId="2" type="noConversion"/>
  </si>
  <si>
    <t>基础搭建及活动物料</t>
    <phoneticPr fontId="2" type="noConversion"/>
  </si>
  <si>
    <t>现场人工</t>
    <phoneticPr fontId="2" type="noConversion"/>
  </si>
  <si>
    <t>税费（6%）</t>
    <phoneticPr fontId="2" type="noConversion"/>
  </si>
  <si>
    <t>服务费（10%）</t>
    <rPh sb="0" eb="1">
      <t>fu'wi'f</t>
    </rPh>
    <phoneticPr fontId="2" type="noConversion"/>
  </si>
  <si>
    <t>项</t>
    <rPh sb="0" eb="1">
      <t>xiang</t>
    </rPh>
    <phoneticPr fontId="2" type="noConversion"/>
  </si>
  <si>
    <t>其他</t>
    <rPh sb="0" eb="1">
      <t>qi'ta</t>
    </rPh>
    <phoneticPr fontId="2" type="noConversion"/>
  </si>
  <si>
    <t>个</t>
    <rPh sb="0" eb="1">
      <t>ge</t>
    </rPh>
    <phoneticPr fontId="2" type="noConversion"/>
  </si>
  <si>
    <t>工作人员</t>
    <rPh sb="0" eb="1">
      <t>gong'zuo'ren'yuan</t>
    </rPh>
    <phoneticPr fontId="2" type="noConversion"/>
  </si>
  <si>
    <t>工时</t>
    <rPh sb="0" eb="1">
      <t>gong'shi</t>
    </rPh>
    <phoneticPr fontId="2" type="noConversion"/>
  </si>
  <si>
    <t>橙子贴纸</t>
    <rPh sb="0" eb="1">
      <t>chegn'zi</t>
    </rPh>
    <rPh sb="2" eb="3">
      <t>tie'zhi</t>
    </rPh>
    <phoneticPr fontId="2" type="noConversion"/>
  </si>
  <si>
    <t>兑奖处</t>
    <rPh sb="0" eb="1">
      <t>dui'jiang'chu</t>
    </rPh>
    <phoneticPr fontId="2" type="noConversion"/>
  </si>
  <si>
    <t>易拉宝</t>
    <rPh sb="0" eb="1">
      <t>yi'la'bao</t>
    </rPh>
    <phoneticPr fontId="2" type="noConversion"/>
  </si>
  <si>
    <t>奖品费用</t>
    <rPh sb="0" eb="1">
      <t>jiang'li</t>
    </rPh>
    <rPh sb="1" eb="2">
      <t>pin</t>
    </rPh>
    <rPh sb="2" eb="3">
      <t>fei'y</t>
    </rPh>
    <phoneticPr fontId="2" type="noConversion"/>
  </si>
  <si>
    <t>现场装饰</t>
    <rPh sb="0" eb="1">
      <t>xian'c</t>
    </rPh>
    <rPh sb="2" eb="3">
      <t>zhunag'shi</t>
    </rPh>
    <phoneticPr fontId="2" type="noConversion"/>
  </si>
  <si>
    <t>机械键盘</t>
    <phoneticPr fontId="2" type="noConversion"/>
  </si>
  <si>
    <t>升降电脑桌</t>
    <phoneticPr fontId="2" type="noConversion"/>
  </si>
  <si>
    <t>掌上游戏机</t>
    <phoneticPr fontId="2" type="noConversion"/>
  </si>
  <si>
    <t>腰枕</t>
    <phoneticPr fontId="2" type="noConversion"/>
  </si>
  <si>
    <t>手机支架</t>
    <phoneticPr fontId="2" type="noConversion"/>
  </si>
  <si>
    <t>按摩锤</t>
    <phoneticPr fontId="2" type="noConversion"/>
  </si>
  <si>
    <t>鼠标手腕垫</t>
    <phoneticPr fontId="2" type="noConversion"/>
  </si>
  <si>
    <t>定制可乐</t>
    <phoneticPr fontId="2" type="noConversion"/>
  </si>
  <si>
    <t>亚克力吊装、挂旗、易拉宝等</t>
    <rPh sb="0" eb="1">
      <t>ya'ke'li</t>
    </rPh>
    <rPh sb="3" eb="4">
      <t>diao'zhuang</t>
    </rPh>
    <rPh sb="6" eb="7">
      <t>gua'qi</t>
    </rPh>
    <rPh sb="9" eb="10">
      <t>yi'la'b</t>
    </rPh>
    <rPh sb="12" eb="13">
      <t>deng</t>
    </rPh>
    <phoneticPr fontId="2" type="noConversion"/>
  </si>
  <si>
    <t>画面尺寸4.6*2.4，（画面5.4*2.4）</t>
    <rPh sb="13" eb="14">
      <t>hua'm</t>
    </rPh>
    <phoneticPr fontId="2" type="noConversion"/>
  </si>
  <si>
    <t>可移动展架 3.6*2.2 双面画面 2425重复使用</t>
    <rPh sb="0" eb="1">
      <t>ke'yi'dogn</t>
    </rPh>
    <rPh sb="3" eb="4">
      <t>zhan'jia</t>
    </rPh>
    <rPh sb="14" eb="15">
      <t>shuang'm</t>
    </rPh>
    <rPh sb="16" eb="17">
      <t>hua'm</t>
    </rPh>
    <rPh sb="23" eb="24">
      <t>chogn'f</t>
    </rPh>
    <rPh sb="25" eb="26">
      <t>shi'y</t>
    </rPh>
    <phoneticPr fontId="2" type="noConversion"/>
  </si>
  <si>
    <t>2m*2m  双面画面 2425重复使用</t>
    <phoneticPr fontId="2" type="noConversion"/>
  </si>
  <si>
    <t>3人*2工时（8小时）/人</t>
    <rPh sb="1" eb="2">
      <t>ren</t>
    </rPh>
    <rPh sb="4" eb="5">
      <t>gong'shi</t>
    </rPh>
    <rPh sb="8" eb="9">
      <t>xiao'shi</t>
    </rPh>
    <rPh sb="12" eb="13">
      <t>ren</t>
    </rPh>
    <phoneticPr fontId="2" type="noConversion"/>
  </si>
  <si>
    <t>现场设备</t>
    <phoneticPr fontId="2" type="noConversion"/>
  </si>
  <si>
    <t>全频音箱</t>
    <phoneticPr fontId="2" type="noConversion"/>
  </si>
  <si>
    <t>支</t>
    <phoneticPr fontId="2" type="noConversion"/>
  </si>
  <si>
    <t>调音台</t>
    <phoneticPr fontId="2" type="noConversion"/>
  </si>
  <si>
    <t>数字调音台</t>
    <phoneticPr fontId="2" type="noConversion"/>
  </si>
  <si>
    <t>台</t>
    <phoneticPr fontId="2" type="noConversion"/>
  </si>
  <si>
    <t>麦克风</t>
    <phoneticPr fontId="2" type="noConversion"/>
  </si>
  <si>
    <t>现场人工</t>
    <phoneticPr fontId="2" type="noConversion"/>
  </si>
  <si>
    <t>1工时</t>
    <rPh sb="1" eb="2">
      <t>gong'shi</t>
    </rPh>
    <phoneticPr fontId="2" type="noConversion"/>
  </si>
  <si>
    <t>车次</t>
    <phoneticPr fontId="2" type="noConversion"/>
  </si>
  <si>
    <t>logo灯</t>
    <rPh sb="4" eb="5">
      <t>deng</t>
    </rPh>
    <phoneticPr fontId="2" type="noConversion"/>
  </si>
  <si>
    <t>2人*2天</t>
    <rPh sb="1" eb="2">
      <t>ren</t>
    </rPh>
    <rPh sb="4" eb="5">
      <t>tian</t>
    </rPh>
    <phoneticPr fontId="2" type="noConversion"/>
  </si>
  <si>
    <t>人次</t>
    <rPh sb="0" eb="1">
      <t>ren'ci</t>
    </rPh>
    <phoneticPr fontId="2" type="noConversion"/>
  </si>
  <si>
    <t>2019.10.24-25 MOMO 程序员节</t>
    <rPh sb="19" eb="20">
      <t>cheng'xu'yuan'jie</t>
    </rPh>
    <phoneticPr fontId="2" type="noConversion"/>
  </si>
  <si>
    <t>背景板：会议室一</t>
    <rPh sb="4" eb="5">
      <t>hui'yi'shi</t>
    </rPh>
    <rPh sb="7" eb="8">
      <t>yi</t>
    </rPh>
    <phoneticPr fontId="2" type="noConversion"/>
  </si>
  <si>
    <t>背景板：24咖啡区+25背板</t>
    <rPh sb="6" eb="7">
      <t>ka'fei'qu</t>
    </rPh>
    <rPh sb="12" eb="13">
      <t>bei'b</t>
    </rPh>
    <phoneticPr fontId="2" type="noConversion"/>
  </si>
  <si>
    <t>背景板：24拍照角+25签到台背板</t>
    <rPh sb="6" eb="7">
      <t>p'z'j</t>
    </rPh>
    <rPh sb="12" eb="13">
      <t>q'd't</t>
    </rPh>
    <rPh sb="15" eb="16">
      <t>b'b</t>
    </rPh>
    <phoneticPr fontId="2" type="noConversion"/>
  </si>
  <si>
    <t>设备优惠价</t>
    <rPh sb="0" eb="1">
      <t>she'b</t>
    </rPh>
    <rPh sb="2" eb="3">
      <t>you'hui'jia</t>
    </rPh>
    <phoneticPr fontId="2" type="noConversion"/>
  </si>
  <si>
    <t>三合一数据线</t>
    <rPh sb="0" eb="1">
      <t>san'he'yi</t>
    </rPh>
    <rPh sb="3" eb="4">
      <t>shu'j'x</t>
    </rPh>
    <phoneticPr fontId="2" type="noConversion"/>
  </si>
  <si>
    <t>大型扭蛋机租赁</t>
    <rPh sb="0" eb="1">
      <t>da'xing</t>
    </rPh>
    <rPh sb="2" eb="3">
      <t>niu'dan'j</t>
    </rPh>
    <rPh sb="5" eb="6">
      <t>zu'l</t>
    </rPh>
    <phoneticPr fontId="2" type="noConversion"/>
  </si>
  <si>
    <t>含人工、运费、包装球及游戏币</t>
    <rPh sb="0" eb="1">
      <t>han</t>
    </rPh>
    <rPh sb="1" eb="2">
      <t>ren'gong</t>
    </rPh>
    <rPh sb="4" eb="5">
      <t>yun'f</t>
    </rPh>
    <rPh sb="7" eb="8">
      <t>bao'zhuang</t>
    </rPh>
    <rPh sb="9" eb="10">
      <t>qiu</t>
    </rPh>
    <rPh sb="10" eb="11">
      <t>ji</t>
    </rPh>
    <rPh sb="11" eb="12">
      <t>you'xi'b</t>
    </rPh>
    <phoneticPr fontId="2" type="noConversion"/>
  </si>
  <si>
    <t>手持道具</t>
    <rPh sb="2" eb="3">
      <t>dao'ju</t>
    </rPh>
    <phoneticPr fontId="2" type="noConversion"/>
  </si>
  <si>
    <t>包含拍照道具雪弗板20块、异型激光雕刻；手持支票kt板3块</t>
    <rPh sb="0" eb="1">
      <t>bao'han</t>
    </rPh>
    <rPh sb="2" eb="3">
      <t>pai'zhao</t>
    </rPh>
    <rPh sb="4" eb="5">
      <t>dao'ju</t>
    </rPh>
    <rPh sb="6" eb="7">
      <t>xue'fu'b</t>
    </rPh>
    <rPh sb="11" eb="12">
      <t>kuai</t>
    </rPh>
    <rPh sb="20" eb="21">
      <t>shou'chi</t>
    </rPh>
    <rPh sb="22" eb="23">
      <t>zhi'p</t>
    </rPh>
    <rPh sb="26" eb="27">
      <t>ban</t>
    </rPh>
    <rPh sb="28" eb="29">
      <t>kuai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</si>
</sst>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&quot;￥&quot;* #,##0.00_ ;_ &quot;￥&quot;* \-#,##0.00_ ;_ &quot;￥&quot;* &quot;-&quot;??_ ;_ @_ "/>
    <numFmt numFmtId="177" formatCode="0.00_ "/>
    <numFmt numFmtId="178" formatCode="0_ "/>
  </numFmts>
  <fonts count="7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24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36">
    <xf numFmtId="0" fontId="0" fillId="0" borderId="0" xfId="0"/>
    <xf numFmtId="177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177" fontId="4" fillId="2" borderId="6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77" fontId="3" fillId="0" borderId="6" xfId="0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11" xfId="0" applyNumberFormat="1" applyFont="1" applyBorder="1" applyAlignment="1">
      <alignment horizontal="center"/>
    </xf>
    <xf numFmtId="178" fontId="4" fillId="3" borderId="2" xfId="0" applyNumberFormat="1" applyFont="1" applyFill="1" applyBorder="1" applyAlignment="1">
      <alignment horizontal="center"/>
    </xf>
    <xf numFmtId="178" fontId="4" fillId="3" borderId="3" xfId="0" applyNumberFormat="1" applyFont="1" applyFill="1" applyBorder="1" applyAlignment="1">
      <alignment horizontal="center"/>
    </xf>
    <xf numFmtId="178" fontId="4" fillId="3" borderId="1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" workbookViewId="0">
      <selection activeCell="A21" sqref="A21:F21"/>
    </sheetView>
  </sheetViews>
  <sheetFormatPr baseColWidth="10" defaultColWidth="9" defaultRowHeight="18" x14ac:dyDescent="0.25"/>
  <cols>
    <col min="1" max="1" width="32.6640625" style="3" customWidth="1"/>
    <col min="2" max="2" width="56" style="3" customWidth="1"/>
    <col min="3" max="3" width="14" style="3" customWidth="1"/>
    <col min="4" max="4" width="9" style="3"/>
    <col min="5" max="5" width="11.5" style="3" customWidth="1"/>
    <col min="6" max="6" width="13" style="1" customWidth="1"/>
    <col min="7" max="16384" width="9" style="22"/>
  </cols>
  <sheetData>
    <row r="1" spans="1:6" ht="33" x14ac:dyDescent="0.4">
      <c r="A1" s="33" t="s">
        <v>52</v>
      </c>
      <c r="B1" s="34"/>
      <c r="C1" s="34"/>
      <c r="D1" s="34"/>
      <c r="E1" s="34"/>
      <c r="F1" s="35"/>
    </row>
    <row r="2" spans="1:6" x14ac:dyDescent="0.25">
      <c r="A2" s="10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5</v>
      </c>
    </row>
    <row r="3" spans="1:6" ht="30" customHeight="1" x14ac:dyDescent="0.3">
      <c r="A3" s="24" t="s">
        <v>12</v>
      </c>
      <c r="B3" s="25"/>
      <c r="C3" s="25"/>
      <c r="D3" s="25"/>
      <c r="E3" s="25"/>
      <c r="F3" s="26"/>
    </row>
    <row r="4" spans="1:6" x14ac:dyDescent="0.25">
      <c r="A4" s="8" t="s">
        <v>53</v>
      </c>
      <c r="B4" s="4" t="s">
        <v>35</v>
      </c>
      <c r="C4" s="5">
        <v>11</v>
      </c>
      <c r="D4" s="5" t="s">
        <v>7</v>
      </c>
      <c r="E4" s="6">
        <v>240</v>
      </c>
      <c r="F4" s="9">
        <f>E4*C4</f>
        <v>2640</v>
      </c>
    </row>
    <row r="5" spans="1:6" x14ac:dyDescent="0.25">
      <c r="A5" s="14" t="s">
        <v>54</v>
      </c>
      <c r="B5" s="19" t="s">
        <v>36</v>
      </c>
      <c r="C5" s="16">
        <v>1</v>
      </c>
      <c r="D5" s="16" t="s">
        <v>16</v>
      </c>
      <c r="E5" s="17">
        <v>4200</v>
      </c>
      <c r="F5" s="20">
        <f t="shared" ref="F5:F30" si="0">E5*C5</f>
        <v>4200</v>
      </c>
    </row>
    <row r="6" spans="1:6" x14ac:dyDescent="0.25">
      <c r="A6" s="14" t="s">
        <v>55</v>
      </c>
      <c r="B6" s="19" t="s">
        <v>37</v>
      </c>
      <c r="C6" s="16">
        <v>1</v>
      </c>
      <c r="D6" s="16" t="s">
        <v>16</v>
      </c>
      <c r="E6" s="17">
        <v>2600</v>
      </c>
      <c r="F6" s="20">
        <f t="shared" si="0"/>
        <v>2600</v>
      </c>
    </row>
    <row r="7" spans="1:6" x14ac:dyDescent="0.25">
      <c r="A7" s="14" t="s">
        <v>60</v>
      </c>
      <c r="B7" s="15" t="s">
        <v>61</v>
      </c>
      <c r="C7" s="16">
        <v>1</v>
      </c>
      <c r="D7" s="16" t="s">
        <v>16</v>
      </c>
      <c r="E7" s="17">
        <v>4000</v>
      </c>
      <c r="F7" s="18">
        <f t="shared" si="0"/>
        <v>4000</v>
      </c>
    </row>
    <row r="8" spans="1:6" x14ac:dyDescent="0.25">
      <c r="A8" s="8" t="s">
        <v>22</v>
      </c>
      <c r="B8" s="7" t="s">
        <v>23</v>
      </c>
      <c r="C8" s="5">
        <v>1</v>
      </c>
      <c r="D8" s="5" t="s">
        <v>16</v>
      </c>
      <c r="E8" s="6">
        <v>280</v>
      </c>
      <c r="F8" s="13">
        <f t="shared" si="0"/>
        <v>280</v>
      </c>
    </row>
    <row r="9" spans="1:6" x14ac:dyDescent="0.25">
      <c r="A9" s="8" t="s">
        <v>25</v>
      </c>
      <c r="B9" s="7" t="s">
        <v>34</v>
      </c>
      <c r="C9" s="5">
        <v>1</v>
      </c>
      <c r="D9" s="5" t="s">
        <v>16</v>
      </c>
      <c r="E9" s="6">
        <v>6500</v>
      </c>
      <c r="F9" s="13">
        <f>E9*C9</f>
        <v>6500</v>
      </c>
    </row>
    <row r="10" spans="1:6" x14ac:dyDescent="0.25">
      <c r="A10" s="8" t="s">
        <v>13</v>
      </c>
      <c r="B10" s="7" t="s">
        <v>38</v>
      </c>
      <c r="C10" s="5">
        <v>6</v>
      </c>
      <c r="D10" s="5" t="s">
        <v>20</v>
      </c>
      <c r="E10" s="6">
        <v>300</v>
      </c>
      <c r="F10" s="13">
        <f t="shared" si="0"/>
        <v>1800</v>
      </c>
    </row>
    <row r="11" spans="1:6" x14ac:dyDescent="0.25">
      <c r="A11" s="8" t="s">
        <v>11</v>
      </c>
      <c r="B11" s="7"/>
      <c r="C11" s="5">
        <v>2</v>
      </c>
      <c r="D11" s="5" t="s">
        <v>10</v>
      </c>
      <c r="E11" s="6">
        <v>800</v>
      </c>
      <c r="F11" s="13">
        <f t="shared" si="0"/>
        <v>1600</v>
      </c>
    </row>
    <row r="12" spans="1:6" x14ac:dyDescent="0.25">
      <c r="A12" s="12" t="s">
        <v>6</v>
      </c>
      <c r="B12" s="27">
        <f>SUM(F4:F11)</f>
        <v>23620</v>
      </c>
      <c r="C12" s="28"/>
      <c r="D12" s="28"/>
      <c r="E12" s="28"/>
      <c r="F12" s="29"/>
    </row>
    <row r="13" spans="1:6" s="23" customFormat="1" ht="23" x14ac:dyDescent="0.3">
      <c r="A13" s="24" t="s">
        <v>39</v>
      </c>
      <c r="B13" s="25"/>
      <c r="C13" s="25"/>
      <c r="D13" s="25"/>
      <c r="E13" s="25"/>
      <c r="F13" s="26"/>
    </row>
    <row r="14" spans="1:6" s="23" customFormat="1" x14ac:dyDescent="0.25">
      <c r="A14" s="14" t="s">
        <v>40</v>
      </c>
      <c r="B14" s="15"/>
      <c r="C14" s="16">
        <v>2</v>
      </c>
      <c r="D14" s="16" t="s">
        <v>41</v>
      </c>
      <c r="E14" s="17">
        <v>1000</v>
      </c>
      <c r="F14" s="18">
        <f t="shared" ref="F14:F18" si="1">E14*C14</f>
        <v>2000</v>
      </c>
    </row>
    <row r="15" spans="1:6" s="23" customFormat="1" x14ac:dyDescent="0.25">
      <c r="A15" s="14" t="s">
        <v>42</v>
      </c>
      <c r="B15" s="15" t="s">
        <v>43</v>
      </c>
      <c r="C15" s="16">
        <v>1</v>
      </c>
      <c r="D15" s="16" t="s">
        <v>44</v>
      </c>
      <c r="E15" s="17">
        <v>2000</v>
      </c>
      <c r="F15" s="18">
        <f t="shared" si="1"/>
        <v>2000</v>
      </c>
    </row>
    <row r="16" spans="1:6" s="23" customFormat="1" x14ac:dyDescent="0.25">
      <c r="A16" s="14" t="s">
        <v>45</v>
      </c>
      <c r="B16" s="15"/>
      <c r="C16" s="16">
        <v>4</v>
      </c>
      <c r="D16" s="16" t="s">
        <v>41</v>
      </c>
      <c r="E16" s="17">
        <v>100</v>
      </c>
      <c r="F16" s="18">
        <f t="shared" si="1"/>
        <v>400</v>
      </c>
    </row>
    <row r="17" spans="1:6" s="23" customFormat="1" x14ac:dyDescent="0.25">
      <c r="A17" s="14" t="s">
        <v>46</v>
      </c>
      <c r="B17" s="15" t="s">
        <v>47</v>
      </c>
      <c r="C17" s="16">
        <v>1</v>
      </c>
      <c r="D17" s="16" t="s">
        <v>20</v>
      </c>
      <c r="E17" s="17">
        <v>300</v>
      </c>
      <c r="F17" s="18">
        <f t="shared" si="1"/>
        <v>300</v>
      </c>
    </row>
    <row r="18" spans="1:6" s="23" customFormat="1" x14ac:dyDescent="0.25">
      <c r="A18" s="14" t="s">
        <v>11</v>
      </c>
      <c r="B18" s="15"/>
      <c r="C18" s="16">
        <v>2</v>
      </c>
      <c r="D18" s="16" t="s">
        <v>48</v>
      </c>
      <c r="E18" s="17">
        <v>300</v>
      </c>
      <c r="F18" s="18">
        <f t="shared" si="1"/>
        <v>600</v>
      </c>
    </row>
    <row r="19" spans="1:6" s="23" customFormat="1" x14ac:dyDescent="0.25">
      <c r="A19" s="21" t="s">
        <v>6</v>
      </c>
      <c r="B19" s="30">
        <f>SUM(F14:F18)</f>
        <v>5300</v>
      </c>
      <c r="C19" s="31"/>
      <c r="D19" s="31"/>
      <c r="E19" s="31"/>
      <c r="F19" s="32"/>
    </row>
    <row r="20" spans="1:6" s="23" customFormat="1" x14ac:dyDescent="0.25">
      <c r="A20" s="21" t="s">
        <v>56</v>
      </c>
      <c r="B20" s="30">
        <v>4300</v>
      </c>
      <c r="C20" s="31"/>
      <c r="D20" s="31"/>
      <c r="E20" s="31"/>
      <c r="F20" s="32"/>
    </row>
    <row r="21" spans="1:6" ht="23" x14ac:dyDescent="0.3">
      <c r="A21" s="24" t="s">
        <v>24</v>
      </c>
      <c r="B21" s="25"/>
      <c r="C21" s="25"/>
      <c r="D21" s="25"/>
      <c r="E21" s="25"/>
      <c r="F21" s="26"/>
    </row>
    <row r="22" spans="1:6" x14ac:dyDescent="0.25">
      <c r="A22" s="8" t="s">
        <v>26</v>
      </c>
      <c r="B22" s="7"/>
      <c r="C22" s="5">
        <v>5</v>
      </c>
      <c r="D22" s="5" t="s">
        <v>18</v>
      </c>
      <c r="E22" s="6">
        <v>326</v>
      </c>
      <c r="F22" s="13">
        <f t="shared" si="0"/>
        <v>1630</v>
      </c>
    </row>
    <row r="23" spans="1:6" x14ac:dyDescent="0.25">
      <c r="A23" s="8" t="s">
        <v>27</v>
      </c>
      <c r="B23" s="7"/>
      <c r="C23" s="5">
        <v>20</v>
      </c>
      <c r="D23" s="5" t="s">
        <v>18</v>
      </c>
      <c r="E23" s="6">
        <v>100</v>
      </c>
      <c r="F23" s="13">
        <f t="shared" si="0"/>
        <v>2000</v>
      </c>
    </row>
    <row r="24" spans="1:6" x14ac:dyDescent="0.25">
      <c r="A24" s="8" t="s">
        <v>28</v>
      </c>
      <c r="B24" s="7"/>
      <c r="C24" s="5">
        <v>30</v>
      </c>
      <c r="D24" s="5" t="s">
        <v>18</v>
      </c>
      <c r="E24" s="6">
        <v>60</v>
      </c>
      <c r="F24" s="13">
        <f t="shared" si="0"/>
        <v>1800</v>
      </c>
    </row>
    <row r="25" spans="1:6" x14ac:dyDescent="0.25">
      <c r="A25" s="8" t="s">
        <v>29</v>
      </c>
      <c r="B25" s="7"/>
      <c r="C25" s="5">
        <v>40</v>
      </c>
      <c r="D25" s="5" t="s">
        <v>18</v>
      </c>
      <c r="E25" s="6">
        <v>48</v>
      </c>
      <c r="F25" s="13">
        <f t="shared" si="0"/>
        <v>1920</v>
      </c>
    </row>
    <row r="26" spans="1:6" x14ac:dyDescent="0.25">
      <c r="A26" s="8" t="s">
        <v>30</v>
      </c>
      <c r="B26" s="7"/>
      <c r="C26" s="5">
        <v>40</v>
      </c>
      <c r="D26" s="5" t="s">
        <v>18</v>
      </c>
      <c r="E26" s="6">
        <v>30</v>
      </c>
      <c r="F26" s="13">
        <f t="shared" si="0"/>
        <v>1200</v>
      </c>
    </row>
    <row r="27" spans="1:6" x14ac:dyDescent="0.25">
      <c r="A27" s="8" t="s">
        <v>31</v>
      </c>
      <c r="B27" s="7"/>
      <c r="C27" s="5">
        <v>60</v>
      </c>
      <c r="D27" s="5" t="s">
        <v>18</v>
      </c>
      <c r="E27" s="6">
        <v>38</v>
      </c>
      <c r="F27" s="13">
        <f t="shared" si="0"/>
        <v>2280</v>
      </c>
    </row>
    <row r="28" spans="1:6" x14ac:dyDescent="0.25">
      <c r="A28" s="8" t="s">
        <v>57</v>
      </c>
      <c r="B28" s="7"/>
      <c r="C28" s="5">
        <v>70</v>
      </c>
      <c r="D28" s="5" t="s">
        <v>18</v>
      </c>
      <c r="E28" s="6">
        <v>20</v>
      </c>
      <c r="F28" s="13">
        <f t="shared" si="0"/>
        <v>1400</v>
      </c>
    </row>
    <row r="29" spans="1:6" x14ac:dyDescent="0.25">
      <c r="A29" s="8" t="s">
        <v>32</v>
      </c>
      <c r="B29" s="7"/>
      <c r="C29" s="5">
        <v>80</v>
      </c>
      <c r="D29" s="5" t="s">
        <v>18</v>
      </c>
      <c r="E29" s="6">
        <v>20</v>
      </c>
      <c r="F29" s="13">
        <f t="shared" si="0"/>
        <v>1600</v>
      </c>
    </row>
    <row r="30" spans="1:6" x14ac:dyDescent="0.25">
      <c r="A30" s="8" t="s">
        <v>33</v>
      </c>
      <c r="B30" s="7"/>
      <c r="C30" s="5">
        <v>100</v>
      </c>
      <c r="D30" s="5" t="s">
        <v>18</v>
      </c>
      <c r="E30" s="6">
        <v>3.5</v>
      </c>
      <c r="F30" s="13">
        <f t="shared" si="0"/>
        <v>350</v>
      </c>
    </row>
    <row r="31" spans="1:6" x14ac:dyDescent="0.25">
      <c r="A31" s="12" t="s">
        <v>6</v>
      </c>
      <c r="B31" s="27">
        <f>SUM(F22:F30)</f>
        <v>14180</v>
      </c>
      <c r="C31" s="28"/>
      <c r="D31" s="28"/>
      <c r="E31" s="28"/>
      <c r="F31" s="29"/>
    </row>
    <row r="32" spans="1:6" ht="23" x14ac:dyDescent="0.3">
      <c r="A32" s="24" t="s">
        <v>17</v>
      </c>
      <c r="B32" s="25"/>
      <c r="C32" s="25"/>
      <c r="D32" s="25"/>
      <c r="E32" s="25"/>
      <c r="F32" s="26"/>
    </row>
    <row r="33" spans="1:6" x14ac:dyDescent="0.25">
      <c r="A33" s="8" t="s">
        <v>21</v>
      </c>
      <c r="B33" s="7"/>
      <c r="C33" s="5">
        <v>1500</v>
      </c>
      <c r="D33" s="5" t="s">
        <v>18</v>
      </c>
      <c r="E33" s="6">
        <v>1</v>
      </c>
      <c r="F33" s="13">
        <f t="shared" ref="F33" si="2">E33*C33</f>
        <v>1500</v>
      </c>
    </row>
    <row r="34" spans="1:6" s="23" customFormat="1" x14ac:dyDescent="0.25">
      <c r="A34" s="14" t="s">
        <v>49</v>
      </c>
      <c r="B34" s="15"/>
      <c r="C34" s="16">
        <v>3</v>
      </c>
      <c r="D34" s="16" t="s">
        <v>18</v>
      </c>
      <c r="E34" s="17">
        <v>450</v>
      </c>
      <c r="F34" s="18">
        <f>C34*E34</f>
        <v>1350</v>
      </c>
    </row>
    <row r="35" spans="1:6" s="23" customFormat="1" x14ac:dyDescent="0.25">
      <c r="A35" s="14" t="s">
        <v>58</v>
      </c>
      <c r="B35" s="15" t="s">
        <v>59</v>
      </c>
      <c r="C35" s="16">
        <v>1</v>
      </c>
      <c r="D35" s="16" t="s">
        <v>16</v>
      </c>
      <c r="E35" s="17">
        <v>4500</v>
      </c>
      <c r="F35" s="18">
        <f>C35*E35</f>
        <v>4500</v>
      </c>
    </row>
    <row r="36" spans="1:6" x14ac:dyDescent="0.25">
      <c r="A36" s="8" t="s">
        <v>19</v>
      </c>
      <c r="B36" s="7" t="s">
        <v>50</v>
      </c>
      <c r="C36" s="5">
        <v>4</v>
      </c>
      <c r="D36" s="5" t="s">
        <v>51</v>
      </c>
      <c r="E36" s="6">
        <v>500</v>
      </c>
      <c r="F36" s="13">
        <f>E36*C36</f>
        <v>2000</v>
      </c>
    </row>
    <row r="37" spans="1:6" x14ac:dyDescent="0.25">
      <c r="A37" s="12" t="s">
        <v>6</v>
      </c>
      <c r="B37" s="27">
        <f>SUM(F33:F36)</f>
        <v>9350</v>
      </c>
      <c r="C37" s="28"/>
      <c r="D37" s="28"/>
      <c r="E37" s="28"/>
      <c r="F37" s="29"/>
    </row>
    <row r="38" spans="1:6" x14ac:dyDescent="0.25">
      <c r="A38" s="12" t="s">
        <v>8</v>
      </c>
      <c r="B38" s="27">
        <f>B31+B12+B20+B37</f>
        <v>51450</v>
      </c>
      <c r="C38" s="28"/>
      <c r="D38" s="28"/>
      <c r="E38" s="28"/>
      <c r="F38" s="29"/>
    </row>
    <row r="39" spans="1:6" x14ac:dyDescent="0.25">
      <c r="A39" s="12" t="s">
        <v>15</v>
      </c>
      <c r="B39" s="27">
        <f>B38*0.1</f>
        <v>5145</v>
      </c>
      <c r="C39" s="28"/>
      <c r="D39" s="28"/>
      <c r="E39" s="28"/>
      <c r="F39" s="29"/>
    </row>
    <row r="40" spans="1:6" x14ac:dyDescent="0.25">
      <c r="A40" s="12" t="s">
        <v>14</v>
      </c>
      <c r="B40" s="27">
        <f>SUM(B38:F39)*0.06</f>
        <v>3395.7</v>
      </c>
      <c r="C40" s="28"/>
      <c r="D40" s="28"/>
      <c r="E40" s="28"/>
      <c r="F40" s="29"/>
    </row>
    <row r="41" spans="1:6" x14ac:dyDescent="0.25">
      <c r="A41" s="12" t="s">
        <v>9</v>
      </c>
      <c r="B41" s="27">
        <f>SUM(B38:F40)</f>
        <v>59990.7</v>
      </c>
      <c r="C41" s="28"/>
      <c r="D41" s="28"/>
      <c r="E41" s="28"/>
      <c r="F41" s="29"/>
    </row>
  </sheetData>
  <mergeCells count="14">
    <mergeCell ref="B39:F39"/>
    <mergeCell ref="B40:F40"/>
    <mergeCell ref="B41:F41"/>
    <mergeCell ref="B20:F20"/>
    <mergeCell ref="A1:F1"/>
    <mergeCell ref="A3:F3"/>
    <mergeCell ref="B12:F12"/>
    <mergeCell ref="B37:F37"/>
    <mergeCell ref="B38:F38"/>
    <mergeCell ref="A21:F21"/>
    <mergeCell ref="B31:F31"/>
    <mergeCell ref="A32:F32"/>
    <mergeCell ref="A13:F13"/>
    <mergeCell ref="B19:F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2019-10-22T08:30:49Z</dcterms:modified>
</cp:coreProperties>
</file>