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770" windowHeight="8385"/>
  </bookViews>
  <sheets>
    <sheet name="Sheet1" sheetId="1" r:id="rId1"/>
  </sheets>
  <calcPr calcId="144525" calcCompleted="0" calcOnSave="0" concurrentCalc="0"/>
</workbook>
</file>

<file path=xl/sharedStrings.xml><?xml version="1.0" encoding="utf-8"?>
<sst xmlns="http://schemas.openxmlformats.org/spreadsheetml/2006/main" count="78">
  <si>
    <t>20年美国CES拉斯维加斯电子展学习会</t>
  </si>
  <si>
    <t>报价项目</t>
  </si>
  <si>
    <t>报价规格</t>
  </si>
  <si>
    <t>预算数量</t>
  </si>
  <si>
    <t>预算价格</t>
  </si>
  <si>
    <t>实际需求</t>
  </si>
  <si>
    <t>价格</t>
  </si>
  <si>
    <t>备注</t>
  </si>
  <si>
    <t>NO.</t>
  </si>
  <si>
    <t>单位</t>
  </si>
  <si>
    <t>单价</t>
  </si>
  <si>
    <t>小计</t>
  </si>
  <si>
    <t>住宿</t>
  </si>
  <si>
    <t>上海</t>
  </si>
  <si>
    <t>1.1 集结</t>
  </si>
  <si>
    <t>间</t>
  </si>
  <si>
    <t>晚</t>
  </si>
  <si>
    <t>上海三甲港绿地铂瑞酒店</t>
  </si>
  <si>
    <t>迈阿密JW万豪酒店</t>
  </si>
  <si>
    <t>1.2-1.5</t>
  </si>
  <si>
    <t>迈阿密康莱德酒店</t>
  </si>
  <si>
    <t>奥兰多格兰德湖万豪酒店</t>
  </si>
  <si>
    <t>1.5-1.7</t>
  </si>
  <si>
    <t>奥兰多希尔顿酒店</t>
  </si>
  <si>
    <t>拉斯凯撒宫酒店</t>
  </si>
  <si>
    <t>1.7-1.9</t>
  </si>
  <si>
    <t>拉斯纽约纽约酒店</t>
  </si>
  <si>
    <t>费尔蒙特奥林匹克酒店</t>
  </si>
  <si>
    <t>1.9-1.11</t>
  </si>
  <si>
    <t>北京临空皇冠假日酒店</t>
  </si>
  <si>
    <t>酒店合计</t>
  </si>
  <si>
    <t>餐饮</t>
  </si>
  <si>
    <t>社会餐厅</t>
  </si>
  <si>
    <t>集结</t>
  </si>
  <si>
    <t>人</t>
  </si>
  <si>
    <t>餐</t>
  </si>
  <si>
    <t>上海铂瑞酒店自助</t>
  </si>
  <si>
    <t>上海铂瑞酒店房间点餐</t>
  </si>
  <si>
    <t>欢迎+欢送晚宴</t>
  </si>
  <si>
    <t>酒水</t>
  </si>
  <si>
    <t>行程餐</t>
  </si>
  <si>
    <t>1.2-1.10每天2餐，1.11午餐，共19餐，16人/餐（1.8午14人，1.8晚25人）</t>
  </si>
  <si>
    <t>用餐合计</t>
  </si>
  <si>
    <t>交通</t>
  </si>
  <si>
    <t>行程</t>
  </si>
  <si>
    <t>辆</t>
  </si>
  <si>
    <t>趟</t>
  </si>
  <si>
    <t>1.1 上海集结浦东接机 小轿车</t>
  </si>
  <si>
    <t>1.2 酒店-机场 33座</t>
  </si>
  <si>
    <t>美国行程</t>
  </si>
  <si>
    <t>1.2-1.11</t>
  </si>
  <si>
    <t>小时</t>
  </si>
  <si>
    <t>1.2-1.11 超时 1/3 4H，1/4 4H，1/5 4H，1/6 5H，1/7 4.5H，1/8 3H，1/10 1.5H</t>
  </si>
  <si>
    <t>交通费合计</t>
  </si>
  <si>
    <t>会议</t>
  </si>
  <si>
    <t>会议费用合计</t>
  </si>
  <si>
    <t>其他</t>
  </si>
  <si>
    <t>签证</t>
  </si>
  <si>
    <t>次</t>
  </si>
  <si>
    <t>含拒签人员</t>
  </si>
  <si>
    <t>随身wifi</t>
  </si>
  <si>
    <t>台</t>
  </si>
  <si>
    <t>行程门票</t>
  </si>
  <si>
    <t>球赛</t>
  </si>
  <si>
    <t>KA秀</t>
  </si>
  <si>
    <t>导游超时 1/3 4H，1/4 4H，1/5 4H，1/6 5H，1/7 4.5H，1/8 7H，1/10 1.5H</t>
  </si>
  <si>
    <t>保险</t>
  </si>
  <si>
    <t>药品</t>
  </si>
  <si>
    <t>项</t>
  </si>
  <si>
    <t>公司备用药品</t>
  </si>
  <si>
    <t>人工费</t>
  </si>
  <si>
    <t>领队机票</t>
  </si>
  <si>
    <t>补贴</t>
  </si>
  <si>
    <t>其他合计</t>
  </si>
  <si>
    <t>净价合计</t>
  </si>
  <si>
    <r>
      <rPr>
        <b/>
        <sz val="9"/>
        <color theme="1"/>
        <rFont val="微软雅黑"/>
        <charset val="134"/>
      </rPr>
      <t>服务费</t>
    </r>
    <r>
      <rPr>
        <b/>
        <sz val="9"/>
        <color indexed="10"/>
        <rFont val="微软雅黑"/>
        <charset val="134"/>
      </rPr>
      <t>16</t>
    </r>
    <r>
      <rPr>
        <b/>
        <sz val="9"/>
        <color indexed="8"/>
        <rFont val="微软雅黑"/>
        <charset val="134"/>
      </rPr>
      <t>%收取</t>
    </r>
  </si>
  <si>
    <t>服务费16%收取</t>
  </si>
  <si>
    <t>最终预算金额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</si>
</sst>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#,##0.00_ ;[Red]\-#,##0.00\ "/>
    <numFmt numFmtId="177" formatCode="\¥#,##0.00;[Red]\¥\-#,##0.00"/>
  </numFmts>
  <fonts count="30">
    <font>
      <sz val="11"/>
      <color theme="1"/>
      <name val="宋体"/>
      <charset val="134"/>
      <scheme val="minor"/>
    </font>
    <font>
      <sz val="9"/>
      <color theme="1"/>
      <name val="微软雅黑"/>
      <charset val="134"/>
    </font>
    <font>
      <b/>
      <sz val="14"/>
      <color theme="1"/>
      <name val="微软雅黑"/>
      <charset val="134"/>
    </font>
    <font>
      <b/>
      <sz val="10"/>
      <color theme="1"/>
      <name val="微软雅黑"/>
      <charset val="134"/>
    </font>
    <font>
      <b/>
      <sz val="9"/>
      <color theme="1"/>
      <name val="微软雅黑"/>
      <charset val="134"/>
    </font>
    <font>
      <sz val="9"/>
      <color rgb="FF000000"/>
      <name val="微软雅黑"/>
      <charset val="134"/>
    </font>
    <font>
      <b/>
      <sz val="9"/>
      <color rgb="FF000000"/>
      <name val="华文细黑"/>
      <charset val="134"/>
    </font>
    <font>
      <b/>
      <sz val="9"/>
      <color theme="1"/>
      <name val="华文细黑"/>
      <charset val="134"/>
    </font>
    <font>
      <sz val="8"/>
      <color theme="1"/>
      <name val="微软雅黑"/>
      <charset val="134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9"/>
      <color indexed="10"/>
      <name val="微软雅黑"/>
      <charset val="134"/>
    </font>
    <font>
      <b/>
      <sz val="9"/>
      <color indexed="8"/>
      <name val="微软雅黑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5" fillId="15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8" borderId="13" applyNumberFormat="0" applyFont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0" fillId="8" borderId="8" applyNumberFormat="0" applyAlignment="0" applyProtection="0">
      <alignment vertical="center"/>
    </xf>
    <xf numFmtId="0" fontId="24" fillId="8" borderId="11" applyNumberFormat="0" applyAlignment="0" applyProtection="0">
      <alignment vertical="center"/>
    </xf>
    <xf numFmtId="0" fontId="23" fillId="24" borderId="14" applyNumberFormat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</cellStyleXfs>
  <cellXfs count="56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/>
    <xf numFmtId="0" fontId="0" fillId="0" borderId="0" xfId="0" applyFont="1" applyFill="1" applyAlignment="1">
      <alignment horizontal="center"/>
    </xf>
    <xf numFmtId="0" fontId="1" fillId="0" borderId="0" xfId="0" applyFont="1" applyFill="1" applyAlignment="1"/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vertical="center"/>
    </xf>
    <xf numFmtId="0" fontId="1" fillId="0" borderId="4" xfId="0" applyFont="1" applyFill="1" applyBorder="1" applyAlignment="1">
      <alignment vertical="center"/>
    </xf>
    <xf numFmtId="0" fontId="4" fillId="3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177" fontId="4" fillId="2" borderId="1" xfId="0" applyNumberFormat="1" applyFont="1" applyFill="1" applyBorder="1" applyAlignment="1">
      <alignment horizontal="center" vertical="center"/>
    </xf>
    <xf numFmtId="177" fontId="4" fillId="5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/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/>
    <xf numFmtId="0" fontId="8" fillId="0" borderId="1" xfId="0" applyFont="1" applyFill="1" applyBorder="1" applyAlignment="1">
      <alignment wrapText="1"/>
    </xf>
    <xf numFmtId="177" fontId="4" fillId="5" borderId="0" xfId="0" applyNumberFormat="1" applyFont="1" applyFill="1" applyBorder="1" applyAlignment="1">
      <alignment horizontal="center" vertical="center"/>
    </xf>
    <xf numFmtId="177" fontId="4" fillId="5" borderId="3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/>
    <xf numFmtId="177" fontId="4" fillId="2" borderId="2" xfId="0" applyNumberFormat="1" applyFont="1" applyFill="1" applyBorder="1" applyAlignment="1">
      <alignment horizontal="center" vertical="center"/>
    </xf>
    <xf numFmtId="177" fontId="4" fillId="5" borderId="2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wrapText="1"/>
    </xf>
    <xf numFmtId="177" fontId="4" fillId="4" borderId="1" xfId="0" applyNumberFormat="1" applyFont="1" applyFill="1" applyBorder="1" applyAlignment="1">
      <alignment horizontal="center" vertical="center"/>
    </xf>
    <xf numFmtId="177" fontId="4" fillId="4" borderId="5" xfId="0" applyNumberFormat="1" applyFont="1" applyFill="1" applyBorder="1" applyAlignment="1">
      <alignment horizontal="center" vertical="center"/>
    </xf>
    <xf numFmtId="177" fontId="4" fillId="4" borderId="6" xfId="0" applyNumberFormat="1" applyFont="1" applyFill="1" applyBorder="1" applyAlignment="1">
      <alignment horizontal="center" vertical="center"/>
    </xf>
    <xf numFmtId="177" fontId="4" fillId="4" borderId="7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/>
    <xf numFmtId="0" fontId="0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Y45"/>
  <sheetViews>
    <sheetView tabSelected="1" topLeftCell="A22" workbookViewId="0">
      <selection activeCell="N43" sqref="N43"/>
    </sheetView>
  </sheetViews>
  <sheetFormatPr defaultColWidth="9" defaultRowHeight="14.25"/>
  <cols>
    <col min="1" max="1" width="7.5" style="3" customWidth="1"/>
    <col min="2" max="2" width="18.125" style="3" customWidth="1"/>
    <col min="3" max="3" width="14.125" style="3" customWidth="1"/>
    <col min="4" max="7" width="6.125" style="3" customWidth="1"/>
    <col min="8" max="8" width="7.375" style="4" customWidth="1"/>
    <col min="9" max="9" width="11.125" style="3" customWidth="1"/>
    <col min="10" max="13" width="6.125" style="3" customWidth="1"/>
    <col min="14" max="14" width="8.125" style="4" customWidth="1"/>
    <col min="15" max="15" width="11.375" style="3" customWidth="1"/>
    <col min="16" max="16" width="27.25" style="5" customWidth="1"/>
    <col min="17" max="17" width="12.625" style="3"/>
    <col min="18" max="251" width="9" style="3"/>
    <col min="252" max="252" width="16.625" style="3" customWidth="1"/>
    <col min="253" max="253" width="12" style="3" customWidth="1"/>
    <col min="254" max="259" width="9" style="3" customWidth="1"/>
    <col min="260" max="263" width="5.25833333333333" style="3" customWidth="1"/>
    <col min="264" max="264" width="5.875" style="3" customWidth="1"/>
    <col min="265" max="265" width="10.875" style="3" customWidth="1"/>
    <col min="266" max="266" width="21.875" style="3" customWidth="1"/>
    <col min="267" max="507" width="9" style="3"/>
    <col min="508" max="508" width="16.625" style="3" customWidth="1"/>
    <col min="509" max="509" width="12" style="3" customWidth="1"/>
    <col min="510" max="515" width="9" style="3" customWidth="1"/>
    <col min="516" max="519" width="5.25833333333333" style="3" customWidth="1"/>
    <col min="520" max="520" width="5.875" style="3" customWidth="1"/>
    <col min="521" max="521" width="10.875" style="3" customWidth="1"/>
    <col min="522" max="522" width="21.875" style="3" customWidth="1"/>
    <col min="523" max="763" width="9" style="3"/>
    <col min="764" max="764" width="16.625" style="3" customWidth="1"/>
    <col min="765" max="765" width="12" style="3" customWidth="1"/>
    <col min="766" max="771" width="9" style="3" customWidth="1"/>
    <col min="772" max="775" width="5.25833333333333" style="3" customWidth="1"/>
    <col min="776" max="776" width="5.875" style="3" customWidth="1"/>
    <col min="777" max="777" width="10.875" style="3" customWidth="1"/>
    <col min="778" max="778" width="21.875" style="3" customWidth="1"/>
    <col min="779" max="1019" width="9" style="3"/>
    <col min="1020" max="1020" width="16.625" style="3" customWidth="1"/>
    <col min="1021" max="1021" width="12" style="3" customWidth="1"/>
    <col min="1022" max="1027" width="9" style="3" customWidth="1"/>
    <col min="1028" max="1031" width="5.25833333333333" style="3" customWidth="1"/>
    <col min="1032" max="1032" width="5.875" style="3" customWidth="1"/>
    <col min="1033" max="1033" width="10.875" style="3" customWidth="1"/>
    <col min="1034" max="1034" width="21.875" style="3" customWidth="1"/>
    <col min="1035" max="1275" width="9" style="3"/>
    <col min="1276" max="1276" width="16.625" style="3" customWidth="1"/>
    <col min="1277" max="1277" width="12" style="3" customWidth="1"/>
    <col min="1278" max="1283" width="9" style="3" customWidth="1"/>
    <col min="1284" max="1287" width="5.25833333333333" style="3" customWidth="1"/>
    <col min="1288" max="1288" width="5.875" style="3" customWidth="1"/>
    <col min="1289" max="1289" width="10.875" style="3" customWidth="1"/>
    <col min="1290" max="1290" width="21.875" style="3" customWidth="1"/>
    <col min="1291" max="1531" width="9" style="3"/>
    <col min="1532" max="1532" width="16.625" style="3" customWidth="1"/>
    <col min="1533" max="1533" width="12" style="3" customWidth="1"/>
    <col min="1534" max="1539" width="9" style="3" customWidth="1"/>
    <col min="1540" max="1543" width="5.25833333333333" style="3" customWidth="1"/>
    <col min="1544" max="1544" width="5.875" style="3" customWidth="1"/>
    <col min="1545" max="1545" width="10.875" style="3" customWidth="1"/>
    <col min="1546" max="1546" width="21.875" style="3" customWidth="1"/>
    <col min="1547" max="1787" width="9" style="3"/>
    <col min="1788" max="1788" width="16.625" style="3" customWidth="1"/>
    <col min="1789" max="1789" width="12" style="3" customWidth="1"/>
    <col min="1790" max="1795" width="9" style="3" customWidth="1"/>
    <col min="1796" max="1799" width="5.25833333333333" style="3" customWidth="1"/>
    <col min="1800" max="1800" width="5.875" style="3" customWidth="1"/>
    <col min="1801" max="1801" width="10.875" style="3" customWidth="1"/>
    <col min="1802" max="1802" width="21.875" style="3" customWidth="1"/>
    <col min="1803" max="2043" width="9" style="3"/>
    <col min="2044" max="2044" width="16.625" style="3" customWidth="1"/>
    <col min="2045" max="2045" width="12" style="3" customWidth="1"/>
    <col min="2046" max="2051" width="9" style="3" customWidth="1"/>
    <col min="2052" max="2055" width="5.25833333333333" style="3" customWidth="1"/>
    <col min="2056" max="2056" width="5.875" style="3" customWidth="1"/>
    <col min="2057" max="2057" width="10.875" style="3" customWidth="1"/>
    <col min="2058" max="2058" width="21.875" style="3" customWidth="1"/>
    <col min="2059" max="2299" width="9" style="3"/>
    <col min="2300" max="2300" width="16.625" style="3" customWidth="1"/>
    <col min="2301" max="2301" width="12" style="3" customWidth="1"/>
    <col min="2302" max="2307" width="9" style="3" customWidth="1"/>
    <col min="2308" max="2311" width="5.25833333333333" style="3" customWidth="1"/>
    <col min="2312" max="2312" width="5.875" style="3" customWidth="1"/>
    <col min="2313" max="2313" width="10.875" style="3" customWidth="1"/>
    <col min="2314" max="2314" width="21.875" style="3" customWidth="1"/>
    <col min="2315" max="2555" width="9" style="3"/>
    <col min="2556" max="2556" width="16.625" style="3" customWidth="1"/>
    <col min="2557" max="2557" width="12" style="3" customWidth="1"/>
    <col min="2558" max="2563" width="9" style="3" customWidth="1"/>
    <col min="2564" max="2567" width="5.25833333333333" style="3" customWidth="1"/>
    <col min="2568" max="2568" width="5.875" style="3" customWidth="1"/>
    <col min="2569" max="2569" width="10.875" style="3" customWidth="1"/>
    <col min="2570" max="2570" width="21.875" style="3" customWidth="1"/>
    <col min="2571" max="2811" width="9" style="3"/>
    <col min="2812" max="2812" width="16.625" style="3" customWidth="1"/>
    <col min="2813" max="2813" width="12" style="3" customWidth="1"/>
    <col min="2814" max="2819" width="9" style="3" customWidth="1"/>
    <col min="2820" max="2823" width="5.25833333333333" style="3" customWidth="1"/>
    <col min="2824" max="2824" width="5.875" style="3" customWidth="1"/>
    <col min="2825" max="2825" width="10.875" style="3" customWidth="1"/>
    <col min="2826" max="2826" width="21.875" style="3" customWidth="1"/>
    <col min="2827" max="3067" width="9" style="3"/>
    <col min="3068" max="3068" width="16.625" style="3" customWidth="1"/>
    <col min="3069" max="3069" width="12" style="3" customWidth="1"/>
    <col min="3070" max="3075" width="9" style="3" customWidth="1"/>
    <col min="3076" max="3079" width="5.25833333333333" style="3" customWidth="1"/>
    <col min="3080" max="3080" width="5.875" style="3" customWidth="1"/>
    <col min="3081" max="3081" width="10.875" style="3" customWidth="1"/>
    <col min="3082" max="3082" width="21.875" style="3" customWidth="1"/>
    <col min="3083" max="3323" width="9" style="3"/>
    <col min="3324" max="3324" width="16.625" style="3" customWidth="1"/>
    <col min="3325" max="3325" width="12" style="3" customWidth="1"/>
    <col min="3326" max="3331" width="9" style="3" customWidth="1"/>
    <col min="3332" max="3335" width="5.25833333333333" style="3" customWidth="1"/>
    <col min="3336" max="3336" width="5.875" style="3" customWidth="1"/>
    <col min="3337" max="3337" width="10.875" style="3" customWidth="1"/>
    <col min="3338" max="3338" width="21.875" style="3" customWidth="1"/>
    <col min="3339" max="3579" width="9" style="3"/>
    <col min="3580" max="3580" width="16.625" style="3" customWidth="1"/>
    <col min="3581" max="3581" width="12" style="3" customWidth="1"/>
    <col min="3582" max="3587" width="9" style="3" customWidth="1"/>
    <col min="3588" max="3591" width="5.25833333333333" style="3" customWidth="1"/>
    <col min="3592" max="3592" width="5.875" style="3" customWidth="1"/>
    <col min="3593" max="3593" width="10.875" style="3" customWidth="1"/>
    <col min="3594" max="3594" width="21.875" style="3" customWidth="1"/>
    <col min="3595" max="3835" width="9" style="3"/>
    <col min="3836" max="3836" width="16.625" style="3" customWidth="1"/>
    <col min="3837" max="3837" width="12" style="3" customWidth="1"/>
    <col min="3838" max="3843" width="9" style="3" customWidth="1"/>
    <col min="3844" max="3847" width="5.25833333333333" style="3" customWidth="1"/>
    <col min="3848" max="3848" width="5.875" style="3" customWidth="1"/>
    <col min="3849" max="3849" width="10.875" style="3" customWidth="1"/>
    <col min="3850" max="3850" width="21.875" style="3" customWidth="1"/>
    <col min="3851" max="4091" width="9" style="3"/>
    <col min="4092" max="4092" width="16.625" style="3" customWidth="1"/>
    <col min="4093" max="4093" width="12" style="3" customWidth="1"/>
    <col min="4094" max="4099" width="9" style="3" customWidth="1"/>
    <col min="4100" max="4103" width="5.25833333333333" style="3" customWidth="1"/>
    <col min="4104" max="4104" width="5.875" style="3" customWidth="1"/>
    <col min="4105" max="4105" width="10.875" style="3" customWidth="1"/>
    <col min="4106" max="4106" width="21.875" style="3" customWidth="1"/>
    <col min="4107" max="4347" width="9" style="3"/>
    <col min="4348" max="4348" width="16.625" style="3" customWidth="1"/>
    <col min="4349" max="4349" width="12" style="3" customWidth="1"/>
    <col min="4350" max="4355" width="9" style="3" customWidth="1"/>
    <col min="4356" max="4359" width="5.25833333333333" style="3" customWidth="1"/>
    <col min="4360" max="4360" width="5.875" style="3" customWidth="1"/>
    <col min="4361" max="4361" width="10.875" style="3" customWidth="1"/>
    <col min="4362" max="4362" width="21.875" style="3" customWidth="1"/>
    <col min="4363" max="4603" width="9" style="3"/>
    <col min="4604" max="4604" width="16.625" style="3" customWidth="1"/>
    <col min="4605" max="4605" width="12" style="3" customWidth="1"/>
    <col min="4606" max="4611" width="9" style="3" customWidth="1"/>
    <col min="4612" max="4615" width="5.25833333333333" style="3" customWidth="1"/>
    <col min="4616" max="4616" width="5.875" style="3" customWidth="1"/>
    <col min="4617" max="4617" width="10.875" style="3" customWidth="1"/>
    <col min="4618" max="4618" width="21.875" style="3" customWidth="1"/>
    <col min="4619" max="4859" width="9" style="3"/>
    <col min="4860" max="4860" width="16.625" style="3" customWidth="1"/>
    <col min="4861" max="4861" width="12" style="3" customWidth="1"/>
    <col min="4862" max="4867" width="9" style="3" customWidth="1"/>
    <col min="4868" max="4871" width="5.25833333333333" style="3" customWidth="1"/>
    <col min="4872" max="4872" width="5.875" style="3" customWidth="1"/>
    <col min="4873" max="4873" width="10.875" style="3" customWidth="1"/>
    <col min="4874" max="4874" width="21.875" style="3" customWidth="1"/>
    <col min="4875" max="5115" width="9" style="3"/>
    <col min="5116" max="5116" width="16.625" style="3" customWidth="1"/>
    <col min="5117" max="5117" width="12" style="3" customWidth="1"/>
    <col min="5118" max="5123" width="9" style="3" customWidth="1"/>
    <col min="5124" max="5127" width="5.25833333333333" style="3" customWidth="1"/>
    <col min="5128" max="5128" width="5.875" style="3" customWidth="1"/>
    <col min="5129" max="5129" width="10.875" style="3" customWidth="1"/>
    <col min="5130" max="5130" width="21.875" style="3" customWidth="1"/>
    <col min="5131" max="5371" width="9" style="3"/>
    <col min="5372" max="5372" width="16.625" style="3" customWidth="1"/>
    <col min="5373" max="5373" width="12" style="3" customWidth="1"/>
    <col min="5374" max="5379" width="9" style="3" customWidth="1"/>
    <col min="5380" max="5383" width="5.25833333333333" style="3" customWidth="1"/>
    <col min="5384" max="5384" width="5.875" style="3" customWidth="1"/>
    <col min="5385" max="5385" width="10.875" style="3" customWidth="1"/>
    <col min="5386" max="5386" width="21.875" style="3" customWidth="1"/>
    <col min="5387" max="5627" width="9" style="3"/>
    <col min="5628" max="5628" width="16.625" style="3" customWidth="1"/>
    <col min="5629" max="5629" width="12" style="3" customWidth="1"/>
    <col min="5630" max="5635" width="9" style="3" customWidth="1"/>
    <col min="5636" max="5639" width="5.25833333333333" style="3" customWidth="1"/>
    <col min="5640" max="5640" width="5.875" style="3" customWidth="1"/>
    <col min="5641" max="5641" width="10.875" style="3" customWidth="1"/>
    <col min="5642" max="5642" width="21.875" style="3" customWidth="1"/>
    <col min="5643" max="5883" width="9" style="3"/>
    <col min="5884" max="5884" width="16.625" style="3" customWidth="1"/>
    <col min="5885" max="5885" width="12" style="3" customWidth="1"/>
    <col min="5886" max="5891" width="9" style="3" customWidth="1"/>
    <col min="5892" max="5895" width="5.25833333333333" style="3" customWidth="1"/>
    <col min="5896" max="5896" width="5.875" style="3" customWidth="1"/>
    <col min="5897" max="5897" width="10.875" style="3" customWidth="1"/>
    <col min="5898" max="5898" width="21.875" style="3" customWidth="1"/>
    <col min="5899" max="6139" width="9" style="3"/>
    <col min="6140" max="6140" width="16.625" style="3" customWidth="1"/>
    <col min="6141" max="6141" width="12" style="3" customWidth="1"/>
    <col min="6142" max="6147" width="9" style="3" customWidth="1"/>
    <col min="6148" max="6151" width="5.25833333333333" style="3" customWidth="1"/>
    <col min="6152" max="6152" width="5.875" style="3" customWidth="1"/>
    <col min="6153" max="6153" width="10.875" style="3" customWidth="1"/>
    <col min="6154" max="6154" width="21.875" style="3" customWidth="1"/>
    <col min="6155" max="6395" width="9" style="3"/>
    <col min="6396" max="6396" width="16.625" style="3" customWidth="1"/>
    <col min="6397" max="6397" width="12" style="3" customWidth="1"/>
    <col min="6398" max="6403" width="9" style="3" customWidth="1"/>
    <col min="6404" max="6407" width="5.25833333333333" style="3" customWidth="1"/>
    <col min="6408" max="6408" width="5.875" style="3" customWidth="1"/>
    <col min="6409" max="6409" width="10.875" style="3" customWidth="1"/>
    <col min="6410" max="6410" width="21.875" style="3" customWidth="1"/>
    <col min="6411" max="6651" width="9" style="3"/>
    <col min="6652" max="6652" width="16.625" style="3" customWidth="1"/>
    <col min="6653" max="6653" width="12" style="3" customWidth="1"/>
    <col min="6654" max="6659" width="9" style="3" customWidth="1"/>
    <col min="6660" max="6663" width="5.25833333333333" style="3" customWidth="1"/>
    <col min="6664" max="6664" width="5.875" style="3" customWidth="1"/>
    <col min="6665" max="6665" width="10.875" style="3" customWidth="1"/>
    <col min="6666" max="6666" width="21.875" style="3" customWidth="1"/>
    <col min="6667" max="6907" width="9" style="3"/>
    <col min="6908" max="6908" width="16.625" style="3" customWidth="1"/>
    <col min="6909" max="6909" width="12" style="3" customWidth="1"/>
    <col min="6910" max="6915" width="9" style="3" customWidth="1"/>
    <col min="6916" max="6919" width="5.25833333333333" style="3" customWidth="1"/>
    <col min="6920" max="6920" width="5.875" style="3" customWidth="1"/>
    <col min="6921" max="6921" width="10.875" style="3" customWidth="1"/>
    <col min="6922" max="6922" width="21.875" style="3" customWidth="1"/>
    <col min="6923" max="7163" width="9" style="3"/>
    <col min="7164" max="7164" width="16.625" style="3" customWidth="1"/>
    <col min="7165" max="7165" width="12" style="3" customWidth="1"/>
    <col min="7166" max="7171" width="9" style="3" customWidth="1"/>
    <col min="7172" max="7175" width="5.25833333333333" style="3" customWidth="1"/>
    <col min="7176" max="7176" width="5.875" style="3" customWidth="1"/>
    <col min="7177" max="7177" width="10.875" style="3" customWidth="1"/>
    <col min="7178" max="7178" width="21.875" style="3" customWidth="1"/>
    <col min="7179" max="7419" width="9" style="3"/>
    <col min="7420" max="7420" width="16.625" style="3" customWidth="1"/>
    <col min="7421" max="7421" width="12" style="3" customWidth="1"/>
    <col min="7422" max="7427" width="9" style="3" customWidth="1"/>
    <col min="7428" max="7431" width="5.25833333333333" style="3" customWidth="1"/>
    <col min="7432" max="7432" width="5.875" style="3" customWidth="1"/>
    <col min="7433" max="7433" width="10.875" style="3" customWidth="1"/>
    <col min="7434" max="7434" width="21.875" style="3" customWidth="1"/>
    <col min="7435" max="7675" width="9" style="3"/>
    <col min="7676" max="7676" width="16.625" style="3" customWidth="1"/>
    <col min="7677" max="7677" width="12" style="3" customWidth="1"/>
    <col min="7678" max="7683" width="9" style="3" customWidth="1"/>
    <col min="7684" max="7687" width="5.25833333333333" style="3" customWidth="1"/>
    <col min="7688" max="7688" width="5.875" style="3" customWidth="1"/>
    <col min="7689" max="7689" width="10.875" style="3" customWidth="1"/>
    <col min="7690" max="7690" width="21.875" style="3" customWidth="1"/>
    <col min="7691" max="7931" width="9" style="3"/>
    <col min="7932" max="7932" width="16.625" style="3" customWidth="1"/>
    <col min="7933" max="7933" width="12" style="3" customWidth="1"/>
    <col min="7934" max="7939" width="9" style="3" customWidth="1"/>
    <col min="7940" max="7943" width="5.25833333333333" style="3" customWidth="1"/>
    <col min="7944" max="7944" width="5.875" style="3" customWidth="1"/>
    <col min="7945" max="7945" width="10.875" style="3" customWidth="1"/>
    <col min="7946" max="7946" width="21.875" style="3" customWidth="1"/>
    <col min="7947" max="8187" width="9" style="3"/>
    <col min="8188" max="8188" width="16.625" style="3" customWidth="1"/>
    <col min="8189" max="8189" width="12" style="3" customWidth="1"/>
    <col min="8190" max="8195" width="9" style="3" customWidth="1"/>
    <col min="8196" max="8199" width="5.25833333333333" style="3" customWidth="1"/>
    <col min="8200" max="8200" width="5.875" style="3" customWidth="1"/>
    <col min="8201" max="8201" width="10.875" style="3" customWidth="1"/>
    <col min="8202" max="8202" width="21.875" style="3" customWidth="1"/>
    <col min="8203" max="8443" width="9" style="3"/>
    <col min="8444" max="8444" width="16.625" style="3" customWidth="1"/>
    <col min="8445" max="8445" width="12" style="3" customWidth="1"/>
    <col min="8446" max="8451" width="9" style="3" customWidth="1"/>
    <col min="8452" max="8455" width="5.25833333333333" style="3" customWidth="1"/>
    <col min="8456" max="8456" width="5.875" style="3" customWidth="1"/>
    <col min="8457" max="8457" width="10.875" style="3" customWidth="1"/>
    <col min="8458" max="8458" width="21.875" style="3" customWidth="1"/>
    <col min="8459" max="8699" width="9" style="3"/>
    <col min="8700" max="8700" width="16.625" style="3" customWidth="1"/>
    <col min="8701" max="8701" width="12" style="3" customWidth="1"/>
    <col min="8702" max="8707" width="9" style="3" customWidth="1"/>
    <col min="8708" max="8711" width="5.25833333333333" style="3" customWidth="1"/>
    <col min="8712" max="8712" width="5.875" style="3" customWidth="1"/>
    <col min="8713" max="8713" width="10.875" style="3" customWidth="1"/>
    <col min="8714" max="8714" width="21.875" style="3" customWidth="1"/>
    <col min="8715" max="8955" width="9" style="3"/>
    <col min="8956" max="8956" width="16.625" style="3" customWidth="1"/>
    <col min="8957" max="8957" width="12" style="3" customWidth="1"/>
    <col min="8958" max="8963" width="9" style="3" customWidth="1"/>
    <col min="8964" max="8967" width="5.25833333333333" style="3" customWidth="1"/>
    <col min="8968" max="8968" width="5.875" style="3" customWidth="1"/>
    <col min="8969" max="8969" width="10.875" style="3" customWidth="1"/>
    <col min="8970" max="8970" width="21.875" style="3" customWidth="1"/>
    <col min="8971" max="9211" width="9" style="3"/>
    <col min="9212" max="9212" width="16.625" style="3" customWidth="1"/>
    <col min="9213" max="9213" width="12" style="3" customWidth="1"/>
    <col min="9214" max="9219" width="9" style="3" customWidth="1"/>
    <col min="9220" max="9223" width="5.25833333333333" style="3" customWidth="1"/>
    <col min="9224" max="9224" width="5.875" style="3" customWidth="1"/>
    <col min="9225" max="9225" width="10.875" style="3" customWidth="1"/>
    <col min="9226" max="9226" width="21.875" style="3" customWidth="1"/>
    <col min="9227" max="9467" width="9" style="3"/>
    <col min="9468" max="9468" width="16.625" style="3" customWidth="1"/>
    <col min="9469" max="9469" width="12" style="3" customWidth="1"/>
    <col min="9470" max="9475" width="9" style="3" customWidth="1"/>
    <col min="9476" max="9479" width="5.25833333333333" style="3" customWidth="1"/>
    <col min="9480" max="9480" width="5.875" style="3" customWidth="1"/>
    <col min="9481" max="9481" width="10.875" style="3" customWidth="1"/>
    <col min="9482" max="9482" width="21.875" style="3" customWidth="1"/>
    <col min="9483" max="9723" width="9" style="3"/>
    <col min="9724" max="9724" width="16.625" style="3" customWidth="1"/>
    <col min="9725" max="9725" width="12" style="3" customWidth="1"/>
    <col min="9726" max="9731" width="9" style="3" customWidth="1"/>
    <col min="9732" max="9735" width="5.25833333333333" style="3" customWidth="1"/>
    <col min="9736" max="9736" width="5.875" style="3" customWidth="1"/>
    <col min="9737" max="9737" width="10.875" style="3" customWidth="1"/>
    <col min="9738" max="9738" width="21.875" style="3" customWidth="1"/>
    <col min="9739" max="9979" width="9" style="3"/>
    <col min="9980" max="9980" width="16.625" style="3" customWidth="1"/>
    <col min="9981" max="9981" width="12" style="3" customWidth="1"/>
    <col min="9982" max="9987" width="9" style="3" customWidth="1"/>
    <col min="9988" max="9991" width="5.25833333333333" style="3" customWidth="1"/>
    <col min="9992" max="9992" width="5.875" style="3" customWidth="1"/>
    <col min="9993" max="9993" width="10.875" style="3" customWidth="1"/>
    <col min="9994" max="9994" width="21.875" style="3" customWidth="1"/>
    <col min="9995" max="10235" width="9" style="3"/>
    <col min="10236" max="10236" width="16.625" style="3" customWidth="1"/>
    <col min="10237" max="10237" width="12" style="3" customWidth="1"/>
    <col min="10238" max="10243" width="9" style="3" customWidth="1"/>
    <col min="10244" max="10247" width="5.25833333333333" style="3" customWidth="1"/>
    <col min="10248" max="10248" width="5.875" style="3" customWidth="1"/>
    <col min="10249" max="10249" width="10.875" style="3" customWidth="1"/>
    <col min="10250" max="10250" width="21.875" style="3" customWidth="1"/>
    <col min="10251" max="10491" width="9" style="3"/>
    <col min="10492" max="10492" width="16.625" style="3" customWidth="1"/>
    <col min="10493" max="10493" width="12" style="3" customWidth="1"/>
    <col min="10494" max="10499" width="9" style="3" customWidth="1"/>
    <col min="10500" max="10503" width="5.25833333333333" style="3" customWidth="1"/>
    <col min="10504" max="10504" width="5.875" style="3" customWidth="1"/>
    <col min="10505" max="10505" width="10.875" style="3" customWidth="1"/>
    <col min="10506" max="10506" width="21.875" style="3" customWidth="1"/>
    <col min="10507" max="10747" width="9" style="3"/>
    <col min="10748" max="10748" width="16.625" style="3" customWidth="1"/>
    <col min="10749" max="10749" width="12" style="3" customWidth="1"/>
    <col min="10750" max="10755" width="9" style="3" customWidth="1"/>
    <col min="10756" max="10759" width="5.25833333333333" style="3" customWidth="1"/>
    <col min="10760" max="10760" width="5.875" style="3" customWidth="1"/>
    <col min="10761" max="10761" width="10.875" style="3" customWidth="1"/>
    <col min="10762" max="10762" width="21.875" style="3" customWidth="1"/>
    <col min="10763" max="11003" width="9" style="3"/>
    <col min="11004" max="11004" width="16.625" style="3" customWidth="1"/>
    <col min="11005" max="11005" width="12" style="3" customWidth="1"/>
    <col min="11006" max="11011" width="9" style="3" customWidth="1"/>
    <col min="11012" max="11015" width="5.25833333333333" style="3" customWidth="1"/>
    <col min="11016" max="11016" width="5.875" style="3" customWidth="1"/>
    <col min="11017" max="11017" width="10.875" style="3" customWidth="1"/>
    <col min="11018" max="11018" width="21.875" style="3" customWidth="1"/>
    <col min="11019" max="11259" width="9" style="3"/>
    <col min="11260" max="11260" width="16.625" style="3" customWidth="1"/>
    <col min="11261" max="11261" width="12" style="3" customWidth="1"/>
    <col min="11262" max="11267" width="9" style="3" customWidth="1"/>
    <col min="11268" max="11271" width="5.25833333333333" style="3" customWidth="1"/>
    <col min="11272" max="11272" width="5.875" style="3" customWidth="1"/>
    <col min="11273" max="11273" width="10.875" style="3" customWidth="1"/>
    <col min="11274" max="11274" width="21.875" style="3" customWidth="1"/>
    <col min="11275" max="11515" width="9" style="3"/>
    <col min="11516" max="11516" width="16.625" style="3" customWidth="1"/>
    <col min="11517" max="11517" width="12" style="3" customWidth="1"/>
    <col min="11518" max="11523" width="9" style="3" customWidth="1"/>
    <col min="11524" max="11527" width="5.25833333333333" style="3" customWidth="1"/>
    <col min="11528" max="11528" width="5.875" style="3" customWidth="1"/>
    <col min="11529" max="11529" width="10.875" style="3" customWidth="1"/>
    <col min="11530" max="11530" width="21.875" style="3" customWidth="1"/>
    <col min="11531" max="11771" width="9" style="3"/>
    <col min="11772" max="11772" width="16.625" style="3" customWidth="1"/>
    <col min="11773" max="11773" width="12" style="3" customWidth="1"/>
    <col min="11774" max="11779" width="9" style="3" customWidth="1"/>
    <col min="11780" max="11783" width="5.25833333333333" style="3" customWidth="1"/>
    <col min="11784" max="11784" width="5.875" style="3" customWidth="1"/>
    <col min="11785" max="11785" width="10.875" style="3" customWidth="1"/>
    <col min="11786" max="11786" width="21.875" style="3" customWidth="1"/>
    <col min="11787" max="12027" width="9" style="3"/>
    <col min="12028" max="12028" width="16.625" style="3" customWidth="1"/>
    <col min="12029" max="12029" width="12" style="3" customWidth="1"/>
    <col min="12030" max="12035" width="9" style="3" customWidth="1"/>
    <col min="12036" max="12039" width="5.25833333333333" style="3" customWidth="1"/>
    <col min="12040" max="12040" width="5.875" style="3" customWidth="1"/>
    <col min="12041" max="12041" width="10.875" style="3" customWidth="1"/>
    <col min="12042" max="12042" width="21.875" style="3" customWidth="1"/>
    <col min="12043" max="12283" width="9" style="3"/>
    <col min="12284" max="12284" width="16.625" style="3" customWidth="1"/>
    <col min="12285" max="12285" width="12" style="3" customWidth="1"/>
    <col min="12286" max="12291" width="9" style="3" customWidth="1"/>
    <col min="12292" max="12295" width="5.25833333333333" style="3" customWidth="1"/>
    <col min="12296" max="12296" width="5.875" style="3" customWidth="1"/>
    <col min="12297" max="12297" width="10.875" style="3" customWidth="1"/>
    <col min="12298" max="12298" width="21.875" style="3" customWidth="1"/>
    <col min="12299" max="12539" width="9" style="3"/>
    <col min="12540" max="12540" width="16.625" style="3" customWidth="1"/>
    <col min="12541" max="12541" width="12" style="3" customWidth="1"/>
    <col min="12542" max="12547" width="9" style="3" customWidth="1"/>
    <col min="12548" max="12551" width="5.25833333333333" style="3" customWidth="1"/>
    <col min="12552" max="12552" width="5.875" style="3" customWidth="1"/>
    <col min="12553" max="12553" width="10.875" style="3" customWidth="1"/>
    <col min="12554" max="12554" width="21.875" style="3" customWidth="1"/>
    <col min="12555" max="12795" width="9" style="3"/>
    <col min="12796" max="12796" width="16.625" style="3" customWidth="1"/>
    <col min="12797" max="12797" width="12" style="3" customWidth="1"/>
    <col min="12798" max="12803" width="9" style="3" customWidth="1"/>
    <col min="12804" max="12807" width="5.25833333333333" style="3" customWidth="1"/>
    <col min="12808" max="12808" width="5.875" style="3" customWidth="1"/>
    <col min="12809" max="12809" width="10.875" style="3" customWidth="1"/>
    <col min="12810" max="12810" width="21.875" style="3" customWidth="1"/>
    <col min="12811" max="13051" width="9" style="3"/>
    <col min="13052" max="13052" width="16.625" style="3" customWidth="1"/>
    <col min="13053" max="13053" width="12" style="3" customWidth="1"/>
    <col min="13054" max="13059" width="9" style="3" customWidth="1"/>
    <col min="13060" max="13063" width="5.25833333333333" style="3" customWidth="1"/>
    <col min="13064" max="13064" width="5.875" style="3" customWidth="1"/>
    <col min="13065" max="13065" width="10.875" style="3" customWidth="1"/>
    <col min="13066" max="13066" width="21.875" style="3" customWidth="1"/>
    <col min="13067" max="13307" width="9" style="3"/>
    <col min="13308" max="13308" width="16.625" style="3" customWidth="1"/>
    <col min="13309" max="13309" width="12" style="3" customWidth="1"/>
    <col min="13310" max="13315" width="9" style="3" customWidth="1"/>
    <col min="13316" max="13319" width="5.25833333333333" style="3" customWidth="1"/>
    <col min="13320" max="13320" width="5.875" style="3" customWidth="1"/>
    <col min="13321" max="13321" width="10.875" style="3" customWidth="1"/>
    <col min="13322" max="13322" width="21.875" style="3" customWidth="1"/>
    <col min="13323" max="13563" width="9" style="3"/>
    <col min="13564" max="13564" width="16.625" style="3" customWidth="1"/>
    <col min="13565" max="13565" width="12" style="3" customWidth="1"/>
    <col min="13566" max="13571" width="9" style="3" customWidth="1"/>
    <col min="13572" max="13575" width="5.25833333333333" style="3" customWidth="1"/>
    <col min="13576" max="13576" width="5.875" style="3" customWidth="1"/>
    <col min="13577" max="13577" width="10.875" style="3" customWidth="1"/>
    <col min="13578" max="13578" width="21.875" style="3" customWidth="1"/>
    <col min="13579" max="13819" width="9" style="3"/>
    <col min="13820" max="13820" width="16.625" style="3" customWidth="1"/>
    <col min="13821" max="13821" width="12" style="3" customWidth="1"/>
    <col min="13822" max="13827" width="9" style="3" customWidth="1"/>
    <col min="13828" max="13831" width="5.25833333333333" style="3" customWidth="1"/>
    <col min="13832" max="13832" width="5.875" style="3" customWidth="1"/>
    <col min="13833" max="13833" width="10.875" style="3" customWidth="1"/>
    <col min="13834" max="13834" width="21.875" style="3" customWidth="1"/>
    <col min="13835" max="14075" width="9" style="3"/>
    <col min="14076" max="14076" width="16.625" style="3" customWidth="1"/>
    <col min="14077" max="14077" width="12" style="3" customWidth="1"/>
    <col min="14078" max="14083" width="9" style="3" customWidth="1"/>
    <col min="14084" max="14087" width="5.25833333333333" style="3" customWidth="1"/>
    <col min="14088" max="14088" width="5.875" style="3" customWidth="1"/>
    <col min="14089" max="14089" width="10.875" style="3" customWidth="1"/>
    <col min="14090" max="14090" width="21.875" style="3" customWidth="1"/>
    <col min="14091" max="14331" width="9" style="3"/>
    <col min="14332" max="14332" width="16.625" style="3" customWidth="1"/>
    <col min="14333" max="14333" width="12" style="3" customWidth="1"/>
    <col min="14334" max="14339" width="9" style="3" customWidth="1"/>
    <col min="14340" max="14343" width="5.25833333333333" style="3" customWidth="1"/>
    <col min="14344" max="14344" width="5.875" style="3" customWidth="1"/>
    <col min="14345" max="14345" width="10.875" style="3" customWidth="1"/>
    <col min="14346" max="14346" width="21.875" style="3" customWidth="1"/>
    <col min="14347" max="14587" width="9" style="3"/>
    <col min="14588" max="14588" width="16.625" style="3" customWidth="1"/>
    <col min="14589" max="14589" width="12" style="3" customWidth="1"/>
    <col min="14590" max="14595" width="9" style="3" customWidth="1"/>
    <col min="14596" max="14599" width="5.25833333333333" style="3" customWidth="1"/>
    <col min="14600" max="14600" width="5.875" style="3" customWidth="1"/>
    <col min="14601" max="14601" width="10.875" style="3" customWidth="1"/>
    <col min="14602" max="14602" width="21.875" style="3" customWidth="1"/>
    <col min="14603" max="14843" width="9" style="3"/>
    <col min="14844" max="14844" width="16.625" style="3" customWidth="1"/>
    <col min="14845" max="14845" width="12" style="3" customWidth="1"/>
    <col min="14846" max="14851" width="9" style="3" customWidth="1"/>
    <col min="14852" max="14855" width="5.25833333333333" style="3" customWidth="1"/>
    <col min="14856" max="14856" width="5.875" style="3" customWidth="1"/>
    <col min="14857" max="14857" width="10.875" style="3" customWidth="1"/>
    <col min="14858" max="14858" width="21.875" style="3" customWidth="1"/>
    <col min="14859" max="15099" width="9" style="3"/>
    <col min="15100" max="15100" width="16.625" style="3" customWidth="1"/>
    <col min="15101" max="15101" width="12" style="3" customWidth="1"/>
    <col min="15102" max="15107" width="9" style="3" customWidth="1"/>
    <col min="15108" max="15111" width="5.25833333333333" style="3" customWidth="1"/>
    <col min="15112" max="15112" width="5.875" style="3" customWidth="1"/>
    <col min="15113" max="15113" width="10.875" style="3" customWidth="1"/>
    <col min="15114" max="15114" width="21.875" style="3" customWidth="1"/>
    <col min="15115" max="15355" width="9" style="3"/>
    <col min="15356" max="15356" width="16.625" style="3" customWidth="1"/>
    <col min="15357" max="15357" width="12" style="3" customWidth="1"/>
    <col min="15358" max="15363" width="9" style="3" customWidth="1"/>
    <col min="15364" max="15367" width="5.25833333333333" style="3" customWidth="1"/>
    <col min="15368" max="15368" width="5.875" style="3" customWidth="1"/>
    <col min="15369" max="15369" width="10.875" style="3" customWidth="1"/>
    <col min="15370" max="15370" width="21.875" style="3" customWidth="1"/>
    <col min="15371" max="15611" width="9" style="3"/>
    <col min="15612" max="15612" width="16.625" style="3" customWidth="1"/>
    <col min="15613" max="15613" width="12" style="3" customWidth="1"/>
    <col min="15614" max="15619" width="9" style="3" customWidth="1"/>
    <col min="15620" max="15623" width="5.25833333333333" style="3" customWidth="1"/>
    <col min="15624" max="15624" width="5.875" style="3" customWidth="1"/>
    <col min="15625" max="15625" width="10.875" style="3" customWidth="1"/>
    <col min="15626" max="15626" width="21.875" style="3" customWidth="1"/>
    <col min="15627" max="15867" width="9" style="3"/>
    <col min="15868" max="15868" width="16.625" style="3" customWidth="1"/>
    <col min="15869" max="15869" width="12" style="3" customWidth="1"/>
    <col min="15870" max="15875" width="9" style="3" customWidth="1"/>
    <col min="15876" max="15879" width="5.25833333333333" style="3" customWidth="1"/>
    <col min="15880" max="15880" width="5.875" style="3" customWidth="1"/>
    <col min="15881" max="15881" width="10.875" style="3" customWidth="1"/>
    <col min="15882" max="15882" width="21.875" style="3" customWidth="1"/>
    <col min="15883" max="16123" width="9" style="3"/>
    <col min="16124" max="16124" width="16.625" style="3" customWidth="1"/>
    <col min="16125" max="16125" width="12" style="3" customWidth="1"/>
    <col min="16126" max="16131" width="9" style="3" customWidth="1"/>
    <col min="16132" max="16135" width="5.25833333333333" style="3" customWidth="1"/>
    <col min="16136" max="16136" width="5.875" style="3" customWidth="1"/>
    <col min="16137" max="16137" width="10.875" style="3" customWidth="1"/>
    <col min="16138" max="16138" width="21.875" style="3" customWidth="1"/>
    <col min="16139" max="16379" width="9" style="3"/>
  </cols>
  <sheetData>
    <row r="1" s="1" customFormat="1" ht="21" spans="1:16379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</row>
    <row r="2" s="1" customFormat="1" ht="17.25" customHeight="1" spans="1:16379">
      <c r="A2" s="7"/>
      <c r="B2" s="8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5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</row>
    <row r="3" s="1" customFormat="1" spans="1:16379">
      <c r="A3" s="9" t="s">
        <v>1</v>
      </c>
      <c r="B3" s="9"/>
      <c r="C3" s="10" t="s">
        <v>2</v>
      </c>
      <c r="D3" s="9" t="s">
        <v>3</v>
      </c>
      <c r="E3" s="9"/>
      <c r="F3" s="9"/>
      <c r="G3" s="9"/>
      <c r="H3" s="9" t="s">
        <v>4</v>
      </c>
      <c r="I3" s="9"/>
      <c r="J3" s="35" t="s">
        <v>5</v>
      </c>
      <c r="K3" s="35"/>
      <c r="L3" s="35"/>
      <c r="M3" s="35"/>
      <c r="N3" s="35" t="s">
        <v>6</v>
      </c>
      <c r="O3" s="35"/>
      <c r="P3" s="35" t="s">
        <v>7</v>
      </c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="1" customFormat="1" spans="1:16379">
      <c r="A4" s="9"/>
      <c r="B4" s="9"/>
      <c r="C4" s="11"/>
      <c r="D4" s="9" t="s">
        <v>8</v>
      </c>
      <c r="E4" s="9" t="s">
        <v>9</v>
      </c>
      <c r="F4" s="9" t="s">
        <v>8</v>
      </c>
      <c r="G4" s="9" t="s">
        <v>9</v>
      </c>
      <c r="H4" s="9" t="s">
        <v>10</v>
      </c>
      <c r="I4" s="9" t="s">
        <v>11</v>
      </c>
      <c r="J4" s="35" t="s">
        <v>8</v>
      </c>
      <c r="K4" s="35" t="s">
        <v>9</v>
      </c>
      <c r="L4" s="35" t="s">
        <v>8</v>
      </c>
      <c r="M4" s="35" t="s">
        <v>9</v>
      </c>
      <c r="N4" s="35" t="s">
        <v>10</v>
      </c>
      <c r="O4" s="35" t="s">
        <v>11</v>
      </c>
      <c r="P4" s="35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</row>
    <row r="5" s="1" customFormat="1" spans="1:16">
      <c r="A5" s="12" t="s">
        <v>12</v>
      </c>
      <c r="B5" s="13" t="s">
        <v>13</v>
      </c>
      <c r="C5" s="13" t="s">
        <v>14</v>
      </c>
      <c r="D5" s="13">
        <v>23</v>
      </c>
      <c r="E5" s="13" t="s">
        <v>15</v>
      </c>
      <c r="F5" s="13">
        <v>1</v>
      </c>
      <c r="G5" s="13" t="s">
        <v>16</v>
      </c>
      <c r="H5" s="13">
        <v>1200</v>
      </c>
      <c r="I5" s="13">
        <f t="shared" ref="I5:I9" si="0">D5*F5*H5</f>
        <v>27600</v>
      </c>
      <c r="J5" s="13">
        <v>14</v>
      </c>
      <c r="K5" s="13" t="s">
        <v>15</v>
      </c>
      <c r="L5" s="13">
        <v>1</v>
      </c>
      <c r="M5" s="13" t="s">
        <v>16</v>
      </c>
      <c r="N5" s="13">
        <v>530</v>
      </c>
      <c r="O5" s="13">
        <f t="shared" ref="O5:O10" si="1">J5*L5*N5</f>
        <v>7420</v>
      </c>
      <c r="P5" s="13" t="s">
        <v>17</v>
      </c>
    </row>
    <row r="6" s="1" customFormat="1" spans="1:16">
      <c r="A6" s="14"/>
      <c r="B6" s="13" t="s">
        <v>18</v>
      </c>
      <c r="C6" s="13" t="s">
        <v>19</v>
      </c>
      <c r="D6" s="13">
        <v>23</v>
      </c>
      <c r="E6" s="13" t="s">
        <v>15</v>
      </c>
      <c r="F6" s="13">
        <v>2</v>
      </c>
      <c r="G6" s="13" t="s">
        <v>16</v>
      </c>
      <c r="H6" s="13">
        <v>1800</v>
      </c>
      <c r="I6" s="13">
        <f t="shared" si="0"/>
        <v>82800</v>
      </c>
      <c r="J6" s="13">
        <v>16</v>
      </c>
      <c r="K6" s="13" t="s">
        <v>15</v>
      </c>
      <c r="L6" s="13">
        <v>3</v>
      </c>
      <c r="M6" s="13" t="s">
        <v>16</v>
      </c>
      <c r="N6" s="13">
        <v>1800</v>
      </c>
      <c r="O6" s="13">
        <f t="shared" si="1"/>
        <v>86400</v>
      </c>
      <c r="P6" s="13" t="s">
        <v>20</v>
      </c>
    </row>
    <row r="7" s="1" customFormat="1" spans="1:16">
      <c r="A7" s="14"/>
      <c r="B7" s="13" t="s">
        <v>21</v>
      </c>
      <c r="C7" s="13" t="s">
        <v>22</v>
      </c>
      <c r="D7" s="13">
        <v>23</v>
      </c>
      <c r="E7" s="13" t="s">
        <v>15</v>
      </c>
      <c r="F7" s="13">
        <v>2</v>
      </c>
      <c r="G7" s="13" t="s">
        <v>16</v>
      </c>
      <c r="H7" s="13">
        <v>2500</v>
      </c>
      <c r="I7" s="13">
        <f t="shared" si="0"/>
        <v>115000</v>
      </c>
      <c r="J7" s="13">
        <v>16</v>
      </c>
      <c r="K7" s="13" t="s">
        <v>15</v>
      </c>
      <c r="L7" s="13">
        <v>2</v>
      </c>
      <c r="M7" s="13" t="s">
        <v>16</v>
      </c>
      <c r="N7" s="13">
        <v>2500</v>
      </c>
      <c r="O7" s="13">
        <f t="shared" si="1"/>
        <v>80000</v>
      </c>
      <c r="P7" s="13" t="s">
        <v>23</v>
      </c>
    </row>
    <row r="8" s="1" customFormat="1" spans="1:16">
      <c r="A8" s="14"/>
      <c r="B8" s="13" t="s">
        <v>24</v>
      </c>
      <c r="C8" s="13" t="s">
        <v>25</v>
      </c>
      <c r="D8" s="13">
        <v>23</v>
      </c>
      <c r="E8" s="13" t="s">
        <v>15</v>
      </c>
      <c r="F8" s="13">
        <v>2</v>
      </c>
      <c r="G8" s="13" t="s">
        <v>16</v>
      </c>
      <c r="H8" s="13">
        <v>5000</v>
      </c>
      <c r="I8" s="13">
        <f t="shared" si="0"/>
        <v>230000</v>
      </c>
      <c r="J8" s="13">
        <v>16</v>
      </c>
      <c r="K8" s="13" t="s">
        <v>15</v>
      </c>
      <c r="L8" s="13">
        <v>2</v>
      </c>
      <c r="M8" s="13" t="s">
        <v>16</v>
      </c>
      <c r="N8" s="13">
        <v>5000</v>
      </c>
      <c r="O8" s="36">
        <f t="shared" si="1"/>
        <v>160000</v>
      </c>
      <c r="P8" s="13" t="s">
        <v>26</v>
      </c>
    </row>
    <row r="9" s="1" customFormat="1" spans="1:16">
      <c r="A9" s="14"/>
      <c r="B9" s="13" t="s">
        <v>27</v>
      </c>
      <c r="C9" s="13" t="s">
        <v>28</v>
      </c>
      <c r="D9" s="13">
        <v>23</v>
      </c>
      <c r="E9" s="13" t="s">
        <v>15</v>
      </c>
      <c r="F9" s="13">
        <v>2</v>
      </c>
      <c r="G9" s="13" t="s">
        <v>16</v>
      </c>
      <c r="H9" s="13">
        <v>2000</v>
      </c>
      <c r="I9" s="13">
        <f t="shared" si="0"/>
        <v>92000</v>
      </c>
      <c r="J9" s="13">
        <v>16</v>
      </c>
      <c r="K9" s="13" t="s">
        <v>15</v>
      </c>
      <c r="L9" s="13">
        <v>2</v>
      </c>
      <c r="M9" s="13" t="s">
        <v>16</v>
      </c>
      <c r="N9" s="13">
        <v>2000</v>
      </c>
      <c r="O9" s="13">
        <f t="shared" si="1"/>
        <v>64000</v>
      </c>
      <c r="P9" s="13" t="s">
        <v>27</v>
      </c>
    </row>
    <row r="10" s="1" customFormat="1" spans="1:16">
      <c r="A10" s="14"/>
      <c r="B10" s="13"/>
      <c r="C10" s="13"/>
      <c r="D10" s="13"/>
      <c r="E10" s="13" t="s">
        <v>15</v>
      </c>
      <c r="F10" s="13"/>
      <c r="G10" s="13" t="s">
        <v>16</v>
      </c>
      <c r="H10" s="13"/>
      <c r="I10" s="13"/>
      <c r="J10" s="13">
        <v>7</v>
      </c>
      <c r="K10" s="13" t="s">
        <v>15</v>
      </c>
      <c r="L10" s="13">
        <v>1</v>
      </c>
      <c r="M10" s="13" t="s">
        <v>16</v>
      </c>
      <c r="N10" s="13">
        <v>800</v>
      </c>
      <c r="O10" s="13">
        <f t="shared" si="1"/>
        <v>5600</v>
      </c>
      <c r="P10" s="13" t="s">
        <v>29</v>
      </c>
    </row>
    <row r="11" s="1" customFormat="1" spans="1:16379">
      <c r="A11" s="9" t="s">
        <v>30</v>
      </c>
      <c r="B11" s="9"/>
      <c r="C11" s="9"/>
      <c r="D11" s="9"/>
      <c r="E11" s="9"/>
      <c r="F11" s="9"/>
      <c r="G11" s="9"/>
      <c r="H11" s="9"/>
      <c r="I11" s="37">
        <f>SUM(I5:I10)</f>
        <v>547400</v>
      </c>
      <c r="J11" s="38"/>
      <c r="K11" s="38"/>
      <c r="L11" s="38"/>
      <c r="M11" s="38"/>
      <c r="N11" s="38"/>
      <c r="O11" s="38">
        <f>SUM(O5:O10)</f>
        <v>403420</v>
      </c>
      <c r="P11" s="39">
        <f>I11-O11</f>
        <v>143980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</row>
    <row r="12" s="1" customFormat="1" spans="1:16379">
      <c r="A12" s="15" t="s">
        <v>31</v>
      </c>
      <c r="B12" s="16" t="s">
        <v>32</v>
      </c>
      <c r="C12" s="17" t="s">
        <v>33</v>
      </c>
      <c r="D12" s="13">
        <v>23</v>
      </c>
      <c r="E12" s="13" t="s">
        <v>34</v>
      </c>
      <c r="F12" s="13">
        <v>1</v>
      </c>
      <c r="G12" s="13" t="s">
        <v>35</v>
      </c>
      <c r="H12" s="13">
        <v>300</v>
      </c>
      <c r="I12" s="13">
        <f t="shared" ref="I12:I15" si="2">D12*F12*H12</f>
        <v>6900</v>
      </c>
      <c r="J12" s="13">
        <v>10</v>
      </c>
      <c r="K12" s="13" t="s">
        <v>34</v>
      </c>
      <c r="L12" s="13">
        <v>1</v>
      </c>
      <c r="M12" s="13" t="s">
        <v>35</v>
      </c>
      <c r="N12" s="13">
        <v>188</v>
      </c>
      <c r="O12" s="13">
        <f t="shared" ref="O12:O15" si="3">J12*L12*N12</f>
        <v>1880</v>
      </c>
      <c r="P12" s="40" t="s">
        <v>36</v>
      </c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</row>
    <row r="13" s="1" customFormat="1" spans="1:16379">
      <c r="A13" s="18"/>
      <c r="B13" s="19"/>
      <c r="C13" s="17"/>
      <c r="D13" s="13"/>
      <c r="E13" s="13"/>
      <c r="F13" s="13"/>
      <c r="G13" s="13"/>
      <c r="H13" s="13"/>
      <c r="I13" s="13"/>
      <c r="J13" s="13">
        <v>1</v>
      </c>
      <c r="K13" s="13" t="s">
        <v>34</v>
      </c>
      <c r="L13" s="13">
        <v>1</v>
      </c>
      <c r="M13" s="13" t="s">
        <v>35</v>
      </c>
      <c r="N13" s="13">
        <v>186.08</v>
      </c>
      <c r="O13" s="13">
        <f t="shared" si="3"/>
        <v>186.08</v>
      </c>
      <c r="P13" s="40" t="s">
        <v>37</v>
      </c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</row>
    <row r="14" s="1" customFormat="1" spans="1:16379">
      <c r="A14" s="18"/>
      <c r="B14" s="19"/>
      <c r="C14" s="17" t="s">
        <v>38</v>
      </c>
      <c r="D14" s="13">
        <v>46</v>
      </c>
      <c r="E14" s="13" t="s">
        <v>34</v>
      </c>
      <c r="F14" s="13">
        <v>1</v>
      </c>
      <c r="G14" s="13" t="s">
        <v>35</v>
      </c>
      <c r="H14" s="13">
        <v>300</v>
      </c>
      <c r="I14" s="13">
        <f t="shared" si="2"/>
        <v>13800</v>
      </c>
      <c r="J14" s="13">
        <v>1</v>
      </c>
      <c r="K14" s="13" t="s">
        <v>34</v>
      </c>
      <c r="L14" s="13">
        <v>1</v>
      </c>
      <c r="M14" s="13" t="s">
        <v>35</v>
      </c>
      <c r="N14" s="13">
        <v>48111</v>
      </c>
      <c r="O14" s="36">
        <f t="shared" si="3"/>
        <v>48111</v>
      </c>
      <c r="P14" s="40" t="s">
        <v>39</v>
      </c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</row>
    <row r="15" s="1" customFormat="1" ht="28.5" spans="1:16379">
      <c r="A15" s="18"/>
      <c r="B15" s="19"/>
      <c r="C15" s="17" t="s">
        <v>40</v>
      </c>
      <c r="D15" s="13">
        <v>368</v>
      </c>
      <c r="E15" s="13" t="s">
        <v>34</v>
      </c>
      <c r="F15" s="13">
        <v>1</v>
      </c>
      <c r="G15" s="13" t="s">
        <v>35</v>
      </c>
      <c r="H15" s="13">
        <v>300</v>
      </c>
      <c r="I15" s="13">
        <f t="shared" si="2"/>
        <v>110400</v>
      </c>
      <c r="J15" s="13">
        <v>311</v>
      </c>
      <c r="K15" s="13" t="s">
        <v>34</v>
      </c>
      <c r="L15" s="13">
        <v>1</v>
      </c>
      <c r="M15" s="13" t="s">
        <v>35</v>
      </c>
      <c r="N15" s="13">
        <v>292.16</v>
      </c>
      <c r="O15" s="36">
        <f t="shared" si="3"/>
        <v>90861.76</v>
      </c>
      <c r="P15" s="41" t="s">
        <v>41</v>
      </c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</row>
    <row r="16" s="1" customFormat="1" spans="1:16379">
      <c r="A16" s="9" t="s">
        <v>42</v>
      </c>
      <c r="B16" s="9"/>
      <c r="C16" s="9"/>
      <c r="D16" s="9"/>
      <c r="E16" s="9"/>
      <c r="F16" s="9"/>
      <c r="G16" s="9"/>
      <c r="H16" s="9"/>
      <c r="I16" s="37">
        <f>SUM(I12:I15)</f>
        <v>131100</v>
      </c>
      <c r="J16" s="38"/>
      <c r="K16" s="38"/>
      <c r="L16" s="38"/>
      <c r="M16" s="38"/>
      <c r="N16" s="38"/>
      <c r="O16" s="38">
        <f>SUM(O12:O15)</f>
        <v>141038.84</v>
      </c>
      <c r="P16" s="39">
        <f>I16-O16</f>
        <v>-9938.84000000003</v>
      </c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</row>
    <row r="17" s="1" customFormat="1" spans="1:16379">
      <c r="A17" s="20" t="s">
        <v>43</v>
      </c>
      <c r="B17" s="21" t="s">
        <v>44</v>
      </c>
      <c r="C17" s="22" t="s">
        <v>33</v>
      </c>
      <c r="D17" s="13">
        <v>2</v>
      </c>
      <c r="E17" s="13" t="s">
        <v>45</v>
      </c>
      <c r="F17" s="13">
        <v>1</v>
      </c>
      <c r="G17" s="13" t="s">
        <v>46</v>
      </c>
      <c r="H17" s="23">
        <v>800</v>
      </c>
      <c r="I17" s="13">
        <f t="shared" ref="I17:I23" si="4">D17*F17*H17</f>
        <v>1600</v>
      </c>
      <c r="J17" s="13">
        <v>12</v>
      </c>
      <c r="K17" s="13" t="s">
        <v>45</v>
      </c>
      <c r="L17" s="13">
        <v>1</v>
      </c>
      <c r="M17" s="13" t="s">
        <v>46</v>
      </c>
      <c r="N17" s="23">
        <v>400</v>
      </c>
      <c r="O17" s="13">
        <f t="shared" ref="O17:O20" si="5">J17*L17*N17</f>
        <v>4800</v>
      </c>
      <c r="P17" s="42" t="s">
        <v>47</v>
      </c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</row>
    <row r="18" s="1" customFormat="1" spans="1:16379">
      <c r="A18" s="24"/>
      <c r="B18" s="25"/>
      <c r="C18" s="22"/>
      <c r="D18" s="13"/>
      <c r="E18" s="13"/>
      <c r="F18" s="13"/>
      <c r="G18" s="13"/>
      <c r="H18" s="23"/>
      <c r="I18" s="13"/>
      <c r="J18" s="13">
        <v>1</v>
      </c>
      <c r="K18" s="13" t="s">
        <v>45</v>
      </c>
      <c r="L18" s="13">
        <v>1</v>
      </c>
      <c r="M18" s="13" t="s">
        <v>46</v>
      </c>
      <c r="N18" s="23">
        <v>1000</v>
      </c>
      <c r="O18" s="13">
        <f t="shared" si="5"/>
        <v>1000</v>
      </c>
      <c r="P18" s="42" t="s">
        <v>48</v>
      </c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</row>
    <row r="19" s="1" customFormat="1" spans="1:16379">
      <c r="A19" s="24"/>
      <c r="B19" s="25"/>
      <c r="C19" s="22" t="s">
        <v>49</v>
      </c>
      <c r="D19" s="13">
        <v>1</v>
      </c>
      <c r="E19" s="13" t="s">
        <v>45</v>
      </c>
      <c r="F19" s="13">
        <v>1</v>
      </c>
      <c r="G19" s="13" t="s">
        <v>46</v>
      </c>
      <c r="H19" s="23">
        <v>55000</v>
      </c>
      <c r="I19" s="13">
        <f t="shared" si="4"/>
        <v>55000</v>
      </c>
      <c r="J19" s="13">
        <v>1</v>
      </c>
      <c r="K19" s="13" t="s">
        <v>45</v>
      </c>
      <c r="L19" s="13">
        <v>1</v>
      </c>
      <c r="M19" s="13" t="s">
        <v>46</v>
      </c>
      <c r="N19" s="23">
        <v>55000</v>
      </c>
      <c r="O19" s="36">
        <f t="shared" si="5"/>
        <v>55000</v>
      </c>
      <c r="P19" s="42" t="s">
        <v>50</v>
      </c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</row>
    <row r="20" s="1" customFormat="1" ht="27" spans="1:16379">
      <c r="A20" s="24"/>
      <c r="B20" s="25"/>
      <c r="C20" s="22"/>
      <c r="D20" s="13"/>
      <c r="E20" s="13"/>
      <c r="F20" s="13"/>
      <c r="G20" s="13"/>
      <c r="H20" s="23"/>
      <c r="I20" s="13"/>
      <c r="J20" s="13">
        <v>1</v>
      </c>
      <c r="K20" s="13" t="s">
        <v>45</v>
      </c>
      <c r="L20" s="13">
        <v>26</v>
      </c>
      <c r="M20" s="13" t="s">
        <v>51</v>
      </c>
      <c r="N20" s="23">
        <v>1510</v>
      </c>
      <c r="O20" s="36">
        <f t="shared" si="5"/>
        <v>39260</v>
      </c>
      <c r="P20" s="43" t="s">
        <v>52</v>
      </c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</row>
    <row r="21" s="1" customFormat="1" spans="1:16379">
      <c r="A21" s="9" t="s">
        <v>53</v>
      </c>
      <c r="B21" s="9"/>
      <c r="C21" s="9"/>
      <c r="D21" s="9"/>
      <c r="E21" s="9"/>
      <c r="F21" s="9"/>
      <c r="G21" s="9"/>
      <c r="H21" s="9"/>
      <c r="I21" s="37">
        <f>SUM(I17:I20)</f>
        <v>56600</v>
      </c>
      <c r="J21" s="44"/>
      <c r="K21" s="44"/>
      <c r="L21" s="44"/>
      <c r="M21" s="44"/>
      <c r="N21" s="44"/>
      <c r="O21" s="45">
        <f>SUM(O17:O20)</f>
        <v>100060</v>
      </c>
      <c r="P21" s="39">
        <f>I21-O21</f>
        <v>-43460</v>
      </c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</row>
    <row r="22" s="1" customFormat="1" spans="1:16379">
      <c r="A22" s="26" t="s">
        <v>54</v>
      </c>
      <c r="B22" s="17"/>
      <c r="C22" s="22"/>
      <c r="D22" s="13"/>
      <c r="E22" s="13"/>
      <c r="F22" s="13"/>
      <c r="G22" s="13"/>
      <c r="H22" s="13"/>
      <c r="I22" s="13">
        <f t="shared" si="4"/>
        <v>0</v>
      </c>
      <c r="J22" s="13"/>
      <c r="K22" s="13"/>
      <c r="L22" s="13"/>
      <c r="M22" s="13"/>
      <c r="N22" s="13"/>
      <c r="O22" s="13"/>
      <c r="P22" s="46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</row>
    <row r="23" s="1" customFormat="1" spans="1:16379">
      <c r="A23" s="27"/>
      <c r="B23" s="28"/>
      <c r="C23" s="22"/>
      <c r="D23" s="13"/>
      <c r="E23" s="13"/>
      <c r="F23" s="13"/>
      <c r="G23" s="13"/>
      <c r="H23" s="13"/>
      <c r="I23" s="13">
        <f t="shared" si="4"/>
        <v>0</v>
      </c>
      <c r="J23" s="13"/>
      <c r="K23" s="13"/>
      <c r="L23" s="13"/>
      <c r="M23" s="13"/>
      <c r="N23" s="13"/>
      <c r="O23" s="13"/>
      <c r="P23" s="46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</row>
    <row r="24" s="1" customFormat="1" spans="1:16379">
      <c r="A24" s="9" t="s">
        <v>55</v>
      </c>
      <c r="B24" s="29"/>
      <c r="C24" s="29"/>
      <c r="D24" s="29"/>
      <c r="E24" s="29"/>
      <c r="F24" s="29"/>
      <c r="G24" s="29"/>
      <c r="H24" s="29"/>
      <c r="I24" s="47">
        <f>SUM(I22:I23)</f>
        <v>0</v>
      </c>
      <c r="J24" s="44"/>
      <c r="K24" s="44"/>
      <c r="L24" s="44"/>
      <c r="M24" s="44"/>
      <c r="N24" s="44"/>
      <c r="O24" s="48">
        <f>SUM(O22:O23)</f>
        <v>0</v>
      </c>
      <c r="P24" s="39">
        <f>I24-O24</f>
        <v>0</v>
      </c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</row>
    <row r="25" s="1" customFormat="1" spans="1:16379">
      <c r="A25" s="26" t="s">
        <v>56</v>
      </c>
      <c r="B25" s="17" t="s">
        <v>57</v>
      </c>
      <c r="C25" s="22"/>
      <c r="D25" s="13">
        <v>23</v>
      </c>
      <c r="E25" s="13" t="s">
        <v>34</v>
      </c>
      <c r="F25" s="13">
        <v>1</v>
      </c>
      <c r="G25" s="13" t="s">
        <v>58</v>
      </c>
      <c r="H25" s="13">
        <v>1300</v>
      </c>
      <c r="I25" s="13">
        <f t="shared" ref="I25:I27" si="6">D25*F25*H25</f>
        <v>29900</v>
      </c>
      <c r="J25" s="13">
        <v>23</v>
      </c>
      <c r="K25" s="13" t="s">
        <v>34</v>
      </c>
      <c r="L25" s="13">
        <v>1</v>
      </c>
      <c r="M25" s="13" t="s">
        <v>58</v>
      </c>
      <c r="N25" s="13">
        <v>1300</v>
      </c>
      <c r="O25" s="36">
        <f t="shared" ref="O25:O32" si="7">J25*L25*N25</f>
        <v>29900</v>
      </c>
      <c r="P25" s="46" t="s">
        <v>59</v>
      </c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</row>
    <row r="26" s="1" customFormat="1" spans="1:16379">
      <c r="A26" s="27"/>
      <c r="B26" s="17" t="s">
        <v>60</v>
      </c>
      <c r="C26" s="22"/>
      <c r="D26" s="13">
        <v>23</v>
      </c>
      <c r="E26" s="13" t="s">
        <v>34</v>
      </c>
      <c r="F26" s="13">
        <v>1</v>
      </c>
      <c r="G26" s="13" t="s">
        <v>58</v>
      </c>
      <c r="H26" s="13">
        <v>400</v>
      </c>
      <c r="I26" s="13">
        <f t="shared" si="6"/>
        <v>9200</v>
      </c>
      <c r="J26" s="13">
        <v>16</v>
      </c>
      <c r="K26" s="13" t="s">
        <v>61</v>
      </c>
      <c r="L26" s="13">
        <v>1</v>
      </c>
      <c r="M26" s="13" t="s">
        <v>58</v>
      </c>
      <c r="N26" s="13">
        <v>386</v>
      </c>
      <c r="O26" s="36">
        <f t="shared" si="7"/>
        <v>6176</v>
      </c>
      <c r="P26" s="46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</row>
    <row r="27" s="1" customFormat="1" spans="1:16379">
      <c r="A27" s="27"/>
      <c r="B27" s="17" t="s">
        <v>62</v>
      </c>
      <c r="C27" s="22"/>
      <c r="D27" s="13">
        <v>23</v>
      </c>
      <c r="E27" s="13" t="s">
        <v>34</v>
      </c>
      <c r="F27" s="13">
        <v>1</v>
      </c>
      <c r="G27" s="13" t="s">
        <v>58</v>
      </c>
      <c r="H27" s="13">
        <v>2500</v>
      </c>
      <c r="I27" s="13">
        <f t="shared" si="6"/>
        <v>57500</v>
      </c>
      <c r="J27" s="13">
        <v>16</v>
      </c>
      <c r="K27" s="13" t="s">
        <v>34</v>
      </c>
      <c r="L27" s="13">
        <v>1</v>
      </c>
      <c r="M27" s="13" t="s">
        <v>58</v>
      </c>
      <c r="N27" s="13">
        <v>2500</v>
      </c>
      <c r="O27" s="36">
        <f t="shared" si="7"/>
        <v>40000</v>
      </c>
      <c r="P27" s="46" t="s">
        <v>62</v>
      </c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</row>
    <row r="28" s="1" customFormat="1" spans="1:16379">
      <c r="A28" s="27"/>
      <c r="B28" s="17"/>
      <c r="C28" s="22"/>
      <c r="D28" s="13"/>
      <c r="E28" s="13"/>
      <c r="F28" s="13"/>
      <c r="G28" s="13"/>
      <c r="H28" s="13"/>
      <c r="I28" s="13"/>
      <c r="J28" s="13">
        <v>16</v>
      </c>
      <c r="K28" s="13" t="s">
        <v>34</v>
      </c>
      <c r="L28" s="13">
        <v>1</v>
      </c>
      <c r="M28" s="13" t="s">
        <v>58</v>
      </c>
      <c r="N28" s="13">
        <v>3008</v>
      </c>
      <c r="O28" s="36">
        <f t="shared" si="7"/>
        <v>48128</v>
      </c>
      <c r="P28" s="46" t="s">
        <v>63</v>
      </c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</row>
    <row r="29" s="1" customFormat="1" spans="1:16379">
      <c r="A29" s="27"/>
      <c r="B29" s="17"/>
      <c r="C29" s="22"/>
      <c r="D29" s="13"/>
      <c r="E29" s="13"/>
      <c r="F29" s="13"/>
      <c r="G29" s="13"/>
      <c r="H29" s="13"/>
      <c r="I29" s="13"/>
      <c r="J29" s="13">
        <v>16</v>
      </c>
      <c r="K29" s="13" t="s">
        <v>34</v>
      </c>
      <c r="L29" s="13">
        <v>1</v>
      </c>
      <c r="M29" s="13" t="s">
        <v>58</v>
      </c>
      <c r="N29" s="13">
        <v>2812</v>
      </c>
      <c r="O29" s="36">
        <f t="shared" si="7"/>
        <v>44992</v>
      </c>
      <c r="P29" s="46" t="s">
        <v>64</v>
      </c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</row>
    <row r="30" s="1" customFormat="1" ht="42.75" spans="1:16379">
      <c r="A30" s="27"/>
      <c r="B30" s="17"/>
      <c r="C30" s="22"/>
      <c r="D30" s="13"/>
      <c r="E30" s="13"/>
      <c r="F30" s="13"/>
      <c r="G30" s="13"/>
      <c r="H30" s="13"/>
      <c r="I30" s="13"/>
      <c r="J30" s="13">
        <v>1</v>
      </c>
      <c r="K30" s="13" t="s">
        <v>34</v>
      </c>
      <c r="L30" s="13">
        <v>30</v>
      </c>
      <c r="M30" s="13" t="s">
        <v>51</v>
      </c>
      <c r="N30" s="13">
        <v>386.65</v>
      </c>
      <c r="O30" s="36">
        <f t="shared" si="7"/>
        <v>11599.5</v>
      </c>
      <c r="P30" s="49" t="s">
        <v>65</v>
      </c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</row>
    <row r="31" s="1" customFormat="1" spans="1:16379">
      <c r="A31" s="27"/>
      <c r="B31" s="22" t="s">
        <v>66</v>
      </c>
      <c r="C31" s="22"/>
      <c r="D31" s="13">
        <v>23</v>
      </c>
      <c r="E31" s="13" t="s">
        <v>34</v>
      </c>
      <c r="F31" s="13">
        <v>1</v>
      </c>
      <c r="G31" s="13" t="s">
        <v>58</v>
      </c>
      <c r="H31" s="13">
        <v>50</v>
      </c>
      <c r="I31" s="13">
        <f t="shared" ref="I31:I36" si="8">D31*F31*H31</f>
        <v>1150</v>
      </c>
      <c r="J31" s="13">
        <v>16</v>
      </c>
      <c r="K31" s="13" t="s">
        <v>34</v>
      </c>
      <c r="L31" s="13">
        <v>1</v>
      </c>
      <c r="M31" s="13" t="s">
        <v>58</v>
      </c>
      <c r="N31" s="13">
        <v>50</v>
      </c>
      <c r="O31" s="13">
        <f t="shared" si="7"/>
        <v>800</v>
      </c>
      <c r="P31" s="46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</row>
    <row r="32" s="1" customFormat="1" spans="1:16379">
      <c r="A32" s="27"/>
      <c r="B32" s="22" t="s">
        <v>67</v>
      </c>
      <c r="C32" s="22"/>
      <c r="D32" s="13">
        <v>1</v>
      </c>
      <c r="E32" s="13" t="s">
        <v>68</v>
      </c>
      <c r="F32" s="13">
        <v>1</v>
      </c>
      <c r="G32" s="13" t="s">
        <v>58</v>
      </c>
      <c r="H32" s="13">
        <v>500</v>
      </c>
      <c r="I32" s="13">
        <f t="shared" si="8"/>
        <v>500</v>
      </c>
      <c r="J32" s="13">
        <v>1</v>
      </c>
      <c r="K32" s="13" t="s">
        <v>68</v>
      </c>
      <c r="L32" s="13">
        <v>1</v>
      </c>
      <c r="M32" s="13" t="s">
        <v>58</v>
      </c>
      <c r="N32" s="13">
        <v>0</v>
      </c>
      <c r="O32" s="13">
        <f t="shared" si="7"/>
        <v>0</v>
      </c>
      <c r="P32" s="46" t="s">
        <v>69</v>
      </c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</row>
    <row r="33" s="1" customFormat="1" spans="1:16379">
      <c r="A33" s="9" t="s">
        <v>55</v>
      </c>
      <c r="B33" s="29"/>
      <c r="C33" s="29"/>
      <c r="D33" s="29"/>
      <c r="E33" s="29"/>
      <c r="F33" s="29"/>
      <c r="G33" s="29"/>
      <c r="H33" s="29"/>
      <c r="I33" s="47">
        <f>SUM(I25:I32)</f>
        <v>98250</v>
      </c>
      <c r="J33" s="44"/>
      <c r="K33" s="44"/>
      <c r="L33" s="44"/>
      <c r="M33" s="44"/>
      <c r="N33" s="44"/>
      <c r="O33" s="48">
        <f>SUM(O25:O32)</f>
        <v>181595.5</v>
      </c>
      <c r="P33" s="39">
        <f>I33-O33</f>
        <v>-83345.5</v>
      </c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</row>
    <row r="34" s="1" customFormat="1" spans="1:16379">
      <c r="A34" s="30" t="s">
        <v>70</v>
      </c>
      <c r="B34" s="31" t="s">
        <v>12</v>
      </c>
      <c r="C34" s="31"/>
      <c r="D34" s="13">
        <v>1</v>
      </c>
      <c r="E34" s="22" t="s">
        <v>15</v>
      </c>
      <c r="F34" s="13">
        <v>9</v>
      </c>
      <c r="G34" s="13" t="s">
        <v>16</v>
      </c>
      <c r="H34" s="23">
        <v>1000</v>
      </c>
      <c r="I34" s="13">
        <f t="shared" si="8"/>
        <v>9000</v>
      </c>
      <c r="J34" s="13">
        <v>1</v>
      </c>
      <c r="K34" s="22" t="s">
        <v>15</v>
      </c>
      <c r="L34" s="13">
        <v>9</v>
      </c>
      <c r="M34" s="13" t="s">
        <v>16</v>
      </c>
      <c r="N34" s="23">
        <v>1000</v>
      </c>
      <c r="O34" s="36">
        <f t="shared" ref="O34:O36" si="9">J34*L34*N34</f>
        <v>9000</v>
      </c>
      <c r="P34" s="46" t="s">
        <v>50</v>
      </c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</row>
    <row r="35" s="1" customFormat="1" spans="1:16379">
      <c r="A35" s="32"/>
      <c r="B35" s="31" t="s">
        <v>43</v>
      </c>
      <c r="C35" s="31"/>
      <c r="D35" s="13">
        <v>1</v>
      </c>
      <c r="E35" s="22" t="s">
        <v>34</v>
      </c>
      <c r="F35" s="13">
        <v>1</v>
      </c>
      <c r="G35" s="13" t="s">
        <v>58</v>
      </c>
      <c r="H35" s="23">
        <v>20000</v>
      </c>
      <c r="I35" s="13">
        <f t="shared" si="8"/>
        <v>20000</v>
      </c>
      <c r="J35" s="13">
        <v>1</v>
      </c>
      <c r="K35" s="22" t="s">
        <v>34</v>
      </c>
      <c r="L35" s="13">
        <v>1</v>
      </c>
      <c r="M35" s="13" t="s">
        <v>58</v>
      </c>
      <c r="N35" s="23">
        <v>12851</v>
      </c>
      <c r="O35" s="13">
        <f t="shared" si="9"/>
        <v>12851</v>
      </c>
      <c r="P35" s="46" t="s">
        <v>71</v>
      </c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</row>
    <row r="36" s="1" customFormat="1" spans="1:16379">
      <c r="A36" s="33"/>
      <c r="B36" s="31" t="s">
        <v>72</v>
      </c>
      <c r="C36" s="31"/>
      <c r="D36" s="13">
        <v>1</v>
      </c>
      <c r="E36" s="13" t="s">
        <v>34</v>
      </c>
      <c r="F36" s="13">
        <v>10</v>
      </c>
      <c r="G36" s="13" t="s">
        <v>58</v>
      </c>
      <c r="H36" s="23">
        <v>600</v>
      </c>
      <c r="I36" s="13">
        <f t="shared" si="8"/>
        <v>6000</v>
      </c>
      <c r="J36" s="13">
        <v>1</v>
      </c>
      <c r="K36" s="13" t="s">
        <v>34</v>
      </c>
      <c r="L36" s="13">
        <v>11</v>
      </c>
      <c r="M36" s="13" t="s">
        <v>58</v>
      </c>
      <c r="N36" s="23">
        <v>600</v>
      </c>
      <c r="O36" s="13">
        <f t="shared" si="9"/>
        <v>6600</v>
      </c>
      <c r="P36" s="49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</row>
    <row r="37" s="1" customFormat="1" spans="1:16379">
      <c r="A37" s="9" t="s">
        <v>73</v>
      </c>
      <c r="B37" s="9"/>
      <c r="C37" s="9"/>
      <c r="D37" s="9"/>
      <c r="E37" s="9"/>
      <c r="F37" s="9"/>
      <c r="G37" s="9"/>
      <c r="H37" s="9"/>
      <c r="I37" s="37">
        <f>SUM(I34:I36)</f>
        <v>35000</v>
      </c>
      <c r="J37" s="44"/>
      <c r="K37" s="44"/>
      <c r="L37" s="44"/>
      <c r="M37" s="44"/>
      <c r="N37" s="44"/>
      <c r="O37" s="38">
        <f>SUM(O34:O36)</f>
        <v>28451</v>
      </c>
      <c r="P37" s="39">
        <f>I37-O37</f>
        <v>6549</v>
      </c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</row>
    <row r="38" s="1" customFormat="1" spans="1:16379">
      <c r="A38" s="34" t="s">
        <v>74</v>
      </c>
      <c r="B38" s="34"/>
      <c r="C38" s="34"/>
      <c r="D38" s="34"/>
      <c r="E38" s="34"/>
      <c r="F38" s="34"/>
      <c r="G38" s="34"/>
      <c r="H38" s="34"/>
      <c r="I38" s="50">
        <f>I11+I16+I21+I24+I37+I33</f>
        <v>868350</v>
      </c>
      <c r="J38" s="51" t="s">
        <v>74</v>
      </c>
      <c r="K38" s="52"/>
      <c r="L38" s="52"/>
      <c r="M38" s="52"/>
      <c r="N38" s="53"/>
      <c r="O38" s="50">
        <f>O11+O16+O21+O24+O37+O33</f>
        <v>854565.34</v>
      </c>
      <c r="P38" s="54">
        <f>O38-I38</f>
        <v>-13784.6599999999</v>
      </c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</row>
    <row r="39" s="1" customFormat="1" spans="1:16379">
      <c r="A39" s="34" t="s">
        <v>75</v>
      </c>
      <c r="B39" s="34"/>
      <c r="C39" s="34"/>
      <c r="D39" s="34"/>
      <c r="E39" s="34"/>
      <c r="F39" s="34"/>
      <c r="G39" s="34"/>
      <c r="H39" s="34"/>
      <c r="I39" s="50">
        <f>I38*16%</f>
        <v>138936</v>
      </c>
      <c r="J39" s="51" t="s">
        <v>76</v>
      </c>
      <c r="K39" s="52"/>
      <c r="L39" s="52"/>
      <c r="M39" s="52"/>
      <c r="N39" s="53"/>
      <c r="O39" s="50">
        <f>O38*16%</f>
        <v>136730.4544</v>
      </c>
      <c r="P39" s="46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</row>
    <row r="40" s="1" customFormat="1" spans="1:16379">
      <c r="A40" s="34" t="s">
        <v>77</v>
      </c>
      <c r="B40" s="34"/>
      <c r="C40" s="34"/>
      <c r="D40" s="34"/>
      <c r="E40" s="34"/>
      <c r="F40" s="34"/>
      <c r="G40" s="34"/>
      <c r="H40" s="34"/>
      <c r="I40" s="50">
        <f>I38+I39</f>
        <v>1007286</v>
      </c>
      <c r="J40" s="51" t="s">
        <v>77</v>
      </c>
      <c r="K40" s="52"/>
      <c r="L40" s="52"/>
      <c r="M40" s="52"/>
      <c r="N40" s="53"/>
      <c r="O40" s="50">
        <f>O38+O39</f>
        <v>991295.7944</v>
      </c>
      <c r="P40" s="39">
        <f>I40-O40</f>
        <v>15990.2055999999</v>
      </c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</row>
    <row r="41" s="1" customFormat="1" spans="1:16379">
      <c r="A41" s="3"/>
      <c r="B41" s="3"/>
      <c r="C41" s="3"/>
      <c r="D41" s="3"/>
      <c r="E41" s="3"/>
      <c r="F41" s="3"/>
      <c r="G41" s="3"/>
      <c r="H41" s="4"/>
      <c r="I41" s="55"/>
      <c r="J41" s="3"/>
      <c r="K41" s="3"/>
      <c r="L41" s="3"/>
      <c r="M41" s="3"/>
      <c r="N41" s="4"/>
      <c r="O41" s="3"/>
      <c r="P41" s="5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</row>
    <row r="42" s="1" customFormat="1" spans="1:16379">
      <c r="A42" s="3"/>
      <c r="B42" s="3"/>
      <c r="C42" s="3"/>
      <c r="D42" s="3"/>
      <c r="E42" s="3"/>
      <c r="F42" s="3"/>
      <c r="G42" s="3"/>
      <c r="H42" s="4"/>
      <c r="I42" s="3"/>
      <c r="J42" s="3"/>
      <c r="K42" s="3"/>
      <c r="L42" s="3"/>
      <c r="M42" s="3"/>
      <c r="N42" s="4"/>
      <c r="O42" s="3"/>
      <c r="P42" s="5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</row>
    <row r="43" s="1" customFormat="1" spans="1:16379">
      <c r="A43" s="3"/>
      <c r="B43" s="3"/>
      <c r="C43" s="3"/>
      <c r="D43" s="3"/>
      <c r="E43" s="3"/>
      <c r="F43" s="3"/>
      <c r="G43" s="3"/>
      <c r="H43" s="4"/>
      <c r="I43" s="3"/>
      <c r="J43" s="3"/>
      <c r="K43" s="3"/>
      <c r="L43" s="3"/>
      <c r="M43" s="3"/>
      <c r="N43" s="4"/>
      <c r="O43" s="3"/>
      <c r="P43" s="5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</row>
    <row r="44" s="2" customFormat="1" spans="1:16379">
      <c r="A44" s="3"/>
      <c r="B44" s="3"/>
      <c r="C44" s="3"/>
      <c r="D44" s="3"/>
      <c r="E44" s="3"/>
      <c r="F44" s="3"/>
      <c r="G44" s="3"/>
      <c r="H44" s="4"/>
      <c r="I44" s="3"/>
      <c r="J44" s="3"/>
      <c r="K44" s="3"/>
      <c r="L44" s="3"/>
      <c r="M44" s="3"/>
      <c r="N44" s="4"/>
      <c r="O44" s="3"/>
      <c r="P44" s="5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</row>
    <row r="45" customFormat="1" spans="1:16379">
      <c r="A45" s="3"/>
      <c r="B45" s="3"/>
      <c r="C45" s="3"/>
      <c r="D45" s="3"/>
      <c r="E45" s="3"/>
      <c r="F45" s="3"/>
      <c r="G45" s="3"/>
      <c r="H45" s="4"/>
      <c r="I45" s="3"/>
      <c r="J45" s="3"/>
      <c r="K45" s="3"/>
      <c r="L45" s="3"/>
      <c r="M45" s="3"/>
      <c r="N45" s="4"/>
      <c r="O45" s="3"/>
      <c r="P45" s="5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</row>
  </sheetData>
  <mergeCells count="27">
    <mergeCell ref="A1:I1"/>
    <mergeCell ref="D3:G3"/>
    <mergeCell ref="H3:I3"/>
    <mergeCell ref="J3:M3"/>
    <mergeCell ref="N3:O3"/>
    <mergeCell ref="A11:H11"/>
    <mergeCell ref="A16:H16"/>
    <mergeCell ref="A21:H21"/>
    <mergeCell ref="A24:H24"/>
    <mergeCell ref="A33:H33"/>
    <mergeCell ref="A37:H37"/>
    <mergeCell ref="A38:H38"/>
    <mergeCell ref="J38:N38"/>
    <mergeCell ref="A39:H39"/>
    <mergeCell ref="J39:N39"/>
    <mergeCell ref="A40:H40"/>
    <mergeCell ref="J40:N40"/>
    <mergeCell ref="A5:A10"/>
    <mergeCell ref="A17:A20"/>
    <mergeCell ref="A22:A23"/>
    <mergeCell ref="A25:A32"/>
    <mergeCell ref="A34:A36"/>
    <mergeCell ref="B17:B20"/>
    <mergeCell ref="B22:B23"/>
    <mergeCell ref="C3:C4"/>
    <mergeCell ref="P3:P4"/>
    <mergeCell ref="A3:B4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majie</dc:creator>
  <dcterms:created xsi:type="dcterms:W3CDTF">2020-02-26T19:04:52Z</dcterms:created>
  <dcterms:modified xsi:type="dcterms:W3CDTF">2020-02-26T19:16:06Z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2052-10.8.0.5715</vt:lpwstr>
  </property>
</Properties>
</file>