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148" i="1" l="1"/>
  <c r="H144" i="1"/>
  <c r="H143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5" i="1"/>
  <c r="H124" i="1"/>
  <c r="H123" i="1"/>
  <c r="G123" i="1"/>
  <c r="H122" i="1"/>
  <c r="G122" i="1"/>
  <c r="H121" i="1"/>
  <c r="H120" i="1"/>
  <c r="H119" i="1"/>
  <c r="H118" i="1"/>
  <c r="H117" i="1"/>
  <c r="H113" i="1"/>
  <c r="H112" i="1"/>
  <c r="H111" i="1"/>
  <c r="H110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145" i="1" s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11" i="1" s="1"/>
  <c r="H9" i="1"/>
  <c r="H146" i="1" l="1"/>
  <c r="H147" i="1" s="1"/>
</calcChain>
</file>

<file path=xl/sharedStrings.xml><?xml version="1.0" encoding="utf-8"?>
<sst xmlns="http://schemas.openxmlformats.org/spreadsheetml/2006/main" count="446" uniqueCount="216">
  <si>
    <t>2019年360KA渠道合作伙伴菁英汇-活动费用结算清单</t>
    <phoneticPr fontId="1" type="noConversion"/>
  </si>
  <si>
    <t>供应商名称：</t>
    <phoneticPr fontId="1" type="noConversion"/>
  </si>
  <si>
    <t>康辉集团北京国际会议展览有限公司</t>
    <phoneticPr fontId="1" type="noConversion"/>
  </si>
  <si>
    <t>项目名称:</t>
  </si>
  <si>
    <t>2019年360KA渠道合作伙伴菁英汇</t>
    <phoneticPr fontId="1" type="noConversion"/>
  </si>
  <si>
    <t>时间:</t>
  </si>
  <si>
    <t>地点:</t>
  </si>
  <si>
    <t>北京-金茂北京威斯汀大饭店</t>
    <phoneticPr fontId="1" type="noConversion"/>
  </si>
  <si>
    <t>人数:</t>
  </si>
  <si>
    <t>230人</t>
    <phoneticPr fontId="1" type="noConversion"/>
  </si>
  <si>
    <t>报价项目</t>
    <phoneticPr fontId="1" type="noConversion"/>
  </si>
  <si>
    <t>报价规格</t>
    <phoneticPr fontId="1" type="noConversion"/>
  </si>
  <si>
    <t>数量</t>
    <phoneticPr fontId="1" type="noConversion"/>
  </si>
  <si>
    <t>价格</t>
    <phoneticPr fontId="1" type="noConversion"/>
  </si>
  <si>
    <t>备注</t>
  </si>
  <si>
    <t>No.</t>
    <phoneticPr fontId="1" type="noConversion"/>
  </si>
  <si>
    <t>单位</t>
  </si>
  <si>
    <t>单价</t>
  </si>
  <si>
    <t>小计</t>
    <phoneticPr fontId="1" type="noConversion"/>
  </si>
  <si>
    <t>酒店服务</t>
  </si>
  <si>
    <t>金茂北京威斯汀大饭店：3层大宴会厅</t>
    <rPh sb="2" eb="3">
      <t>yang'sheng</t>
    </rPh>
    <phoneticPr fontId="1" type="noConversion"/>
  </si>
  <si>
    <t>人</t>
    <phoneticPr fontId="1" type="noConversion"/>
  </si>
  <si>
    <t>餐</t>
    <phoneticPr fontId="1" type="noConversion"/>
  </si>
  <si>
    <t>包价：用餐、会场、茶歇</t>
    <phoneticPr fontId="1" type="noConversion"/>
  </si>
  <si>
    <t>酒店服务费</t>
    <phoneticPr fontId="1" type="noConversion"/>
  </si>
  <si>
    <t>酒店费用合计</t>
  </si>
  <si>
    <t>搭建部分</t>
    <phoneticPr fontId="1" type="noConversion"/>
  </si>
  <si>
    <t>拉绒地毯(含踏步地毯)</t>
    <phoneticPr fontId="1" type="noConversion"/>
  </si>
  <si>
    <t>平米</t>
  </si>
  <si>
    <t>项</t>
  </si>
  <si>
    <t>立体logo</t>
    <phoneticPr fontId="1" type="noConversion"/>
  </si>
  <si>
    <t>项</t>
    <phoneticPr fontId="1" type="noConversion"/>
  </si>
  <si>
    <t>主舞台梯台斜坡</t>
    <phoneticPr fontId="1" type="noConversion"/>
  </si>
  <si>
    <t>钢木结构踏步</t>
  </si>
  <si>
    <t>延米</t>
    <phoneticPr fontId="1" type="noConversion"/>
  </si>
  <si>
    <t>灯光墙：主结构铁架支撑</t>
    <phoneticPr fontId="1" type="noConversion"/>
  </si>
  <si>
    <t>平米</t>
    <phoneticPr fontId="1" type="noConversion"/>
  </si>
  <si>
    <t>主结构铁架绷遮光布</t>
    <phoneticPr fontId="1" type="noConversion"/>
  </si>
  <si>
    <t>红色英文无边发光字</t>
    <phoneticPr fontId="1" type="noConversion"/>
  </si>
  <si>
    <t>套</t>
  </si>
  <si>
    <t>白色发光logo</t>
    <phoneticPr fontId="1" type="noConversion"/>
  </si>
  <si>
    <t>灯串</t>
    <phoneticPr fontId="1" type="noConversion"/>
  </si>
  <si>
    <t>套</t>
    <phoneticPr fontId="1" type="noConversion"/>
  </si>
  <si>
    <t>发光凳</t>
    <phoneticPr fontId="1" type="noConversion"/>
  </si>
  <si>
    <t>个</t>
    <phoneticPr fontId="1" type="noConversion"/>
  </si>
  <si>
    <t>发光凳贴纸</t>
    <phoneticPr fontId="1" type="noConversion"/>
  </si>
  <si>
    <t>指示牌</t>
    <phoneticPr fontId="1" type="noConversion"/>
  </si>
  <si>
    <t>会议承办服务搭建部分</t>
    <phoneticPr fontId="1" type="noConversion"/>
  </si>
  <si>
    <t>AV部分</t>
    <phoneticPr fontId="1" type="noConversion"/>
  </si>
  <si>
    <t>P3 LED Display LED屏 主屏 4.5*14m</t>
    <phoneticPr fontId="1" type="noConversion"/>
  </si>
  <si>
    <t>天</t>
  </si>
  <si>
    <t>P3 LED Display LED屏 侧屏4.5*2m*2</t>
    <phoneticPr fontId="1" type="noConversion"/>
  </si>
  <si>
    <t>天</t>
    <phoneticPr fontId="1" type="noConversion"/>
  </si>
  <si>
    <t>Gloshine 560 LED Controller 处理器</t>
    <phoneticPr fontId="1" type="noConversion"/>
  </si>
  <si>
    <t>Extort DVI DA 分配器</t>
  </si>
  <si>
    <t>个</t>
  </si>
  <si>
    <t>EXTRON DVI104 Tx/Rx DVI Fiber Optic Extender 光纤延长器</t>
  </si>
  <si>
    <t>KORNING LC-LC Fiber Cable光缆(多模，双工，100m)</t>
    <phoneticPr fontId="1" type="noConversion"/>
  </si>
  <si>
    <t>Dell E2211H 24" Full HD Monitor 高清宽屏监视器</t>
  </si>
  <si>
    <t>SAMSUNG 42 PDP (55"）等离子电视(55"，全高清)</t>
    <phoneticPr fontId="1" type="noConversion"/>
  </si>
  <si>
    <t>SHARP LCD 60LX531</t>
  </si>
  <si>
    <t>Power  Distributor  Cabinet  配电箱(三相，100A)</t>
  </si>
  <si>
    <t>MarBook Pro15"</t>
    <phoneticPr fontId="1" type="noConversion"/>
  </si>
  <si>
    <t xml:space="preserve">光纤系统：Optical Fiber Syestem  </t>
    <phoneticPr fontId="1" type="noConversion"/>
  </si>
  <si>
    <t>拼接融合工作站:WORKSTATION MAIN CONTROLLER</t>
    <phoneticPr fontId="1" type="noConversion"/>
  </si>
  <si>
    <t>拼接融合控制软件:WATCHOUT 6.0</t>
    <phoneticPr fontId="1" type="noConversion"/>
  </si>
  <si>
    <t>4k屏幕管理系统 MIG-V6 Screen mansgement system</t>
    <phoneticPr fontId="1" type="noConversion"/>
  </si>
  <si>
    <t>4k屏幕管理系统 MIG-H6 Lite</t>
    <phoneticPr fontId="1" type="noConversion"/>
  </si>
  <si>
    <t>会议承办服务视频设备部分</t>
    <phoneticPr fontId="1" type="noConversion"/>
  </si>
  <si>
    <t>会议承办服务音频设备部分</t>
  </si>
  <si>
    <t>zsound  LA110型   线阵列全频音箱</t>
    <phoneticPr fontId="1" type="noConversion"/>
  </si>
  <si>
    <t>只</t>
  </si>
  <si>
    <t>zsound  LA110SII型 线阵列超低音箱</t>
    <phoneticPr fontId="1" type="noConversion"/>
  </si>
  <si>
    <t>zsound全频返送音箱</t>
  </si>
  <si>
    <t>zsound 功放</t>
  </si>
  <si>
    <t>midas（迈达斯）数字调音台（32路）</t>
  </si>
  <si>
    <t xml:space="preserve">SHURE UR2/Beta 58A  Wireless Hand-hold Mic  无线手持式话筒 </t>
    <phoneticPr fontId="1" type="noConversion"/>
  </si>
  <si>
    <t>CLEAR-COM BS210无线对讲主机</t>
    <phoneticPr fontId="1" type="noConversion"/>
  </si>
  <si>
    <t>无线接收机及耳机  CLEAR-COM BP210+HS15</t>
    <phoneticPr fontId="1" type="noConversion"/>
  </si>
  <si>
    <t>个</t>
    <rPh sb="0" eb="1">
      <t>ge</t>
    </rPh>
    <phoneticPr fontId="1" type="noConversion"/>
  </si>
  <si>
    <t>天</t>
    <rPh sb="0" eb="1">
      <t>tian</t>
    </rPh>
    <phoneticPr fontId="1" type="noConversion"/>
  </si>
  <si>
    <t>SHURE UR1/WBH53 Headworn Microphone 头戴式话筒</t>
  </si>
  <si>
    <t>支</t>
  </si>
  <si>
    <t>SHURE UR4D+ Dual channel diversity receiver 舒尔UR4D+接收机</t>
  </si>
  <si>
    <t xml:space="preserve">SHURE  UA845E  UHF  Antenna  Distribution  System  U段天线放大传输系统 </t>
    <phoneticPr fontId="1" type="noConversion"/>
  </si>
  <si>
    <t>PRDUCTION  INTERCOM  MS-200  Master  Station  有线对讲系统主机</t>
  </si>
  <si>
    <t>PRDUCTION INTERCOM  Receiver  有线对讲系统接收点</t>
  </si>
  <si>
    <t>Laptop  笔记本电脑(APPLE , MACBOOK)</t>
  </si>
  <si>
    <t>台</t>
  </si>
  <si>
    <t>HYT TC620对讲机</t>
    <phoneticPr fontId="1" type="noConversion"/>
  </si>
  <si>
    <t>支</t>
    <phoneticPr fontId="1" type="noConversion"/>
  </si>
  <si>
    <t>会议承办服务音频设备部分</t>
    <phoneticPr fontId="1" type="noConversion"/>
  </si>
  <si>
    <t>会议承办服务灯光设备部分</t>
  </si>
  <si>
    <t>Moving lights,1500w Spot-Performance 图案电脑灯（切片）</t>
  </si>
  <si>
    <t>-</t>
    <phoneticPr fontId="1" type="noConversion"/>
  </si>
  <si>
    <t>EXPLORER Ovation LED Moving Heads Light</t>
    <phoneticPr fontId="1" type="noConversion"/>
  </si>
  <si>
    <t>EXPLORER Ovation LED Moving Heads Light</t>
  </si>
  <si>
    <t>增加1个</t>
    <phoneticPr fontId="1" type="noConversion"/>
  </si>
  <si>
    <t>领焰 yel  K1型 调光台</t>
  </si>
  <si>
    <t>领焰 yelK1</t>
  </si>
  <si>
    <t>Lighting DA 信号放大器</t>
  </si>
  <si>
    <t>Truss  灯光架  (300mmx400mm)</t>
  </si>
  <si>
    <t>米</t>
  </si>
  <si>
    <t>CM JCL 1T电动葫芦</t>
    <phoneticPr fontId="1" type="noConversion"/>
  </si>
  <si>
    <t>ANTARI HZ-500 Haze Machine 雾化机(带轴流风机)</t>
  </si>
  <si>
    <t>logo灯</t>
    <phoneticPr fontId="1" type="noConversion"/>
  </si>
  <si>
    <t>增加</t>
    <phoneticPr fontId="1" type="noConversion"/>
  </si>
  <si>
    <t>Moving lights,1500w Spot-Performance 图案电脑灯（切片）</t>
    <phoneticPr fontId="1" type="noConversion"/>
  </si>
  <si>
    <t>次</t>
    <phoneticPr fontId="1" type="noConversion"/>
  </si>
  <si>
    <t>会议承办服务灯光设备部分</t>
    <phoneticPr fontId="1" type="noConversion"/>
  </si>
  <si>
    <t>会议承办服务运输及人工部分</t>
  </si>
  <si>
    <t>Project Manager项目经理</t>
  </si>
  <si>
    <t>人</t>
  </si>
  <si>
    <t>Video Engineer视频师</t>
  </si>
  <si>
    <t>Audio Engineer音响师</t>
  </si>
  <si>
    <t>Lighting Engineer灯光师</t>
  </si>
  <si>
    <t>Other Technician技术人员</t>
  </si>
  <si>
    <t>Benefits Costs</t>
  </si>
  <si>
    <t>次</t>
  </si>
  <si>
    <t>厢式货车：AV部分（含大屏、音响等）</t>
    <phoneticPr fontId="1" type="noConversion"/>
  </si>
  <si>
    <t>辆</t>
    <phoneticPr fontId="1" type="noConversion"/>
  </si>
  <si>
    <t>搭建运输费：河北至北京往返4.2米货车，金杯往返两次</t>
    <phoneticPr fontId="1" type="noConversion"/>
  </si>
  <si>
    <t>躺</t>
    <phoneticPr fontId="1" type="noConversion"/>
  </si>
  <si>
    <t>搭建人工费：搭建8人</t>
    <phoneticPr fontId="1" type="noConversion"/>
  </si>
  <si>
    <t>人</t>
    <phoneticPr fontId="1" type="noConversion"/>
  </si>
  <si>
    <t>1月22日搭建，23日撤场</t>
    <phoneticPr fontId="1" type="noConversion"/>
  </si>
  <si>
    <t>会议承办服务运输及人工部分</t>
    <phoneticPr fontId="1" type="noConversion"/>
  </si>
  <si>
    <t>物料及设计</t>
  </si>
  <si>
    <t>MASTER案例奖项</t>
    <phoneticPr fontId="1" type="noConversion"/>
  </si>
  <si>
    <t>授权奖杯</t>
    <phoneticPr fontId="1" type="noConversion"/>
  </si>
  <si>
    <t>18年激励奖杯</t>
    <phoneticPr fontId="1" type="noConversion"/>
  </si>
  <si>
    <t>授权牌</t>
    <phoneticPr fontId="1" type="noConversion"/>
  </si>
  <si>
    <t>授权牌封皮</t>
    <phoneticPr fontId="1" type="noConversion"/>
  </si>
  <si>
    <t>主持人手卡</t>
    <phoneticPr fontId="1" type="noConversion"/>
  </si>
  <si>
    <t>学士帽</t>
    <phoneticPr fontId="1" type="noConversion"/>
  </si>
  <si>
    <t>评委证书</t>
    <phoneticPr fontId="1" type="noConversion"/>
  </si>
  <si>
    <t>张</t>
    <phoneticPr fontId="1" type="noConversion"/>
  </si>
  <si>
    <t>信封</t>
    <phoneticPr fontId="1" type="noConversion"/>
  </si>
  <si>
    <t>logo贴纸</t>
    <phoneticPr fontId="1" type="noConversion"/>
  </si>
  <si>
    <t>名卡</t>
  </si>
  <si>
    <t>麦克风套</t>
  </si>
  <si>
    <t>矿泉水挂环</t>
  </si>
  <si>
    <t>桌号牌</t>
  </si>
  <si>
    <t>桌号牌夹</t>
  </si>
  <si>
    <t>奖杯盒</t>
    <phoneticPr fontId="1" type="noConversion"/>
  </si>
  <si>
    <t>口红机透明圆球</t>
    <phoneticPr fontId="1" type="noConversion"/>
  </si>
  <si>
    <t>淘宝</t>
    <phoneticPr fontId="1" type="noConversion"/>
  </si>
  <si>
    <t>比特币形式奖券</t>
    <phoneticPr fontId="1" type="noConversion"/>
  </si>
  <si>
    <t>签到小布袋</t>
    <phoneticPr fontId="1" type="noConversion"/>
  </si>
  <si>
    <t>黑色红色</t>
    <phoneticPr fontId="1" type="noConversion"/>
  </si>
  <si>
    <t>小布袋挂标</t>
    <phoneticPr fontId="1" type="noConversion"/>
  </si>
  <si>
    <t>激励奖奖券</t>
    <phoneticPr fontId="1" type="noConversion"/>
  </si>
  <si>
    <t>激励奖奖券贴纸</t>
    <phoneticPr fontId="1" type="noConversion"/>
  </si>
  <si>
    <t>晚宴互动游戏道具</t>
    <phoneticPr fontId="1" type="noConversion"/>
  </si>
  <si>
    <t>签到花</t>
    <phoneticPr fontId="1" type="noConversion"/>
  </si>
  <si>
    <t>晚宴桌花</t>
    <phoneticPr fontId="1" type="noConversion"/>
  </si>
  <si>
    <t>物料及设计费用合计</t>
    <phoneticPr fontId="1" type="noConversion"/>
  </si>
  <si>
    <t>视频制作</t>
  </si>
  <si>
    <t>开场视频</t>
  </si>
  <si>
    <t>包括两条侧屏素材</t>
    <phoneticPr fontId="1" type="noConversion"/>
  </si>
  <si>
    <t>颁奖启动视频</t>
    <phoneticPr fontId="1" type="noConversion"/>
  </si>
  <si>
    <t>动态KV</t>
    <phoneticPr fontId="1" type="noConversion"/>
  </si>
  <si>
    <t>颁奖视频</t>
    <phoneticPr fontId="1" type="noConversion"/>
  </si>
  <si>
    <t>5个分奖项视频</t>
    <phoneticPr fontId="1" type="noConversion"/>
  </si>
  <si>
    <t>视频制作费用合计</t>
    <phoneticPr fontId="1" type="noConversion"/>
  </si>
  <si>
    <t>摄影摄像</t>
    <phoneticPr fontId="1" type="noConversion"/>
  </si>
  <si>
    <t>摄影师</t>
    <phoneticPr fontId="1" type="noConversion"/>
  </si>
  <si>
    <t>8小时</t>
    <phoneticPr fontId="1" type="noConversion"/>
  </si>
  <si>
    <t>摄像师</t>
  </si>
  <si>
    <t>云摄影</t>
  </si>
  <si>
    <t>10秒快剪视频、30秒剪辑视频</t>
    <phoneticPr fontId="1" type="noConversion"/>
  </si>
  <si>
    <t>摄影、摄像服务费用合计</t>
    <phoneticPr fontId="1" type="noConversion"/>
  </si>
  <si>
    <t>礼品&amp;租赁费用</t>
    <phoneticPr fontId="1" type="noConversion"/>
  </si>
  <si>
    <t>评委礼品：大疆灵眸OSMO口袋云台相机</t>
    <phoneticPr fontId="1" type="noConversion"/>
  </si>
  <si>
    <t>评委礼品：64G内存卡</t>
    <phoneticPr fontId="1" type="noConversion"/>
  </si>
  <si>
    <t>特等奖：华为mate20pro</t>
    <phoneticPr fontId="1" type="noConversion"/>
  </si>
  <si>
    <t>份</t>
  </si>
  <si>
    <t>一等奖：戴森电吹风</t>
    <phoneticPr fontId="1" type="noConversion"/>
  </si>
  <si>
    <t>三等奖：360智能门铃</t>
    <phoneticPr fontId="2" type="noConversion"/>
  </si>
  <si>
    <t>50个</t>
    <phoneticPr fontId="1" type="noConversion"/>
  </si>
  <si>
    <t>口红机内</t>
    <phoneticPr fontId="1" type="noConversion"/>
  </si>
  <si>
    <t>项</t>
    <phoneticPr fontId="1" type="noConversion"/>
  </si>
  <si>
    <t>口红机租赁</t>
    <phoneticPr fontId="1" type="noConversion"/>
  </si>
  <si>
    <t>台</t>
    <phoneticPr fontId="1" type="noConversion"/>
  </si>
  <si>
    <t>礼品费用合计</t>
    <phoneticPr fontId="1" type="noConversion"/>
  </si>
  <si>
    <t>工作人员</t>
  </si>
  <si>
    <t>供应商工作人员（交通）</t>
  </si>
  <si>
    <t>供应商工作人员差旅补助</t>
    <phoneticPr fontId="1" type="noConversion"/>
  </si>
  <si>
    <t>礼仪</t>
  </si>
  <si>
    <t>工作人员费用合计</t>
    <phoneticPr fontId="1" type="noConversion"/>
  </si>
  <si>
    <t>其他项</t>
    <phoneticPr fontId="1" type="noConversion"/>
  </si>
  <si>
    <t>开场街舞</t>
    <phoneticPr fontId="1" type="noConversion"/>
  </si>
  <si>
    <t>京剧芭蕾</t>
    <phoneticPr fontId="1" type="noConversion"/>
  </si>
  <si>
    <t>伴演乐队</t>
    <phoneticPr fontId="1" type="noConversion"/>
  </si>
  <si>
    <t>大提琴+小提琴+萨克斯</t>
    <phoneticPr fontId="1" type="noConversion"/>
  </si>
  <si>
    <t>化妆师</t>
    <phoneticPr fontId="1" type="noConversion"/>
  </si>
  <si>
    <t>剪纸、书法老师</t>
    <phoneticPr fontId="1" type="noConversion"/>
  </si>
  <si>
    <t>咖啡拉花机器</t>
    <phoneticPr fontId="1" type="noConversion"/>
  </si>
  <si>
    <t>墨盒</t>
    <phoneticPr fontId="1" type="noConversion"/>
  </si>
  <si>
    <t>牛奶</t>
    <phoneticPr fontId="1" type="noConversion"/>
  </si>
  <si>
    <t>箱</t>
    <phoneticPr fontId="1" type="noConversion"/>
  </si>
  <si>
    <t>内部工作餐</t>
    <phoneticPr fontId="1" type="noConversion"/>
  </si>
  <si>
    <t>主持人服装</t>
    <phoneticPr fontId="1" type="noConversion"/>
  </si>
  <si>
    <t>KEYNOTE</t>
    <phoneticPr fontId="1" type="noConversion"/>
  </si>
  <si>
    <t>页</t>
    <phoneticPr fontId="1" type="noConversion"/>
  </si>
  <si>
    <t>70%优惠价</t>
    <phoneticPr fontId="1" type="noConversion"/>
  </si>
  <si>
    <t>VIP休息室巴黎水</t>
    <phoneticPr fontId="1" type="noConversion"/>
  </si>
  <si>
    <t>物流费用</t>
    <phoneticPr fontId="1" type="noConversion"/>
  </si>
  <si>
    <t>晚宴酒水：干红葡萄酒</t>
    <phoneticPr fontId="1" type="noConversion"/>
  </si>
  <si>
    <t>142元/瓶，6瓶/盒，共17盒</t>
    <phoneticPr fontId="1" type="noConversion"/>
  </si>
  <si>
    <t>其他项费用合计</t>
    <phoneticPr fontId="1" type="noConversion"/>
  </si>
  <si>
    <t>活动费用合计</t>
    <phoneticPr fontId="1" type="noConversion"/>
  </si>
  <si>
    <t>服务费10%</t>
    <phoneticPr fontId="1" type="noConversion"/>
  </si>
  <si>
    <t>税费6%</t>
    <phoneticPr fontId="1" type="noConversion"/>
  </si>
  <si>
    <t>整体合计</t>
    <phoneticPr fontId="1" type="noConversion"/>
  </si>
  <si>
    <t>整体优惠最终结算价格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</si>
</sst>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¥&quot;#,##0.00;[Red]&quot;¥&quot;\-#,##0.00"/>
    <numFmt numFmtId="176" formatCode="\¥#,##0_);[Red]\(\¥#,##0\)"/>
    <numFmt numFmtId="177" formatCode="\¥#,##0.00_);[Red]\(\¥#,##0.00\)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"/>
      <family val="3"/>
      <charset val="134"/>
    </font>
    <font>
      <b/>
      <sz val="10"/>
      <name val="微软雅黑"/>
      <family val="3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000000"/>
      <name val="微软雅黑"/>
      <family val="3"/>
      <charset val="134"/>
    </font>
    <font>
      <sz val="10"/>
      <color rgb="FF000000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8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8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7" fontId="4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76" fontId="10" fillId="4" borderId="3" xfId="0" applyNumberFormat="1" applyFont="1" applyFill="1" applyBorder="1" applyAlignment="1">
      <alignment horizontal="center" vertical="center" wrapText="1"/>
    </xf>
    <xf numFmtId="38" fontId="10" fillId="4" borderId="3" xfId="0" applyNumberFormat="1" applyFont="1" applyFill="1" applyBorder="1" applyAlignment="1">
      <alignment horizontal="center" vertical="center" wrapText="1"/>
    </xf>
    <xf numFmtId="177" fontId="10" fillId="4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8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38" fontId="13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 wrapText="1"/>
    </xf>
    <xf numFmtId="38" fontId="11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8" fontId="5" fillId="0" borderId="3" xfId="0" applyNumberFormat="1" applyFont="1" applyFill="1" applyBorder="1" applyAlignment="1">
      <alignment horizontal="center" vertical="center" wrapText="1"/>
    </xf>
    <xf numFmtId="38" fontId="11" fillId="4" borderId="3" xfId="0" applyNumberFormat="1" applyFont="1" applyFill="1" applyBorder="1" applyAlignment="1">
      <alignment horizontal="center" vertical="center" wrapText="1"/>
    </xf>
    <xf numFmtId="177" fontId="13" fillId="4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3" xfId="0" applyFont="1" applyFill="1" applyBorder="1"/>
    <xf numFmtId="0" fontId="8" fillId="0" borderId="3" xfId="0" applyFont="1" applyFill="1" applyBorder="1"/>
    <xf numFmtId="0" fontId="5" fillId="4" borderId="3" xfId="0" applyFont="1" applyFill="1" applyBorder="1"/>
    <xf numFmtId="177" fontId="9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8" fontId="3" fillId="5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/>
    <xf numFmtId="0" fontId="5" fillId="2" borderId="0" xfId="0" applyFont="1" applyFill="1"/>
    <xf numFmtId="8" fontId="3" fillId="0" borderId="3" xfId="0" applyNumberFormat="1" applyFont="1" applyFill="1" applyBorder="1" applyAlignment="1">
      <alignment horizontal="left" vertical="center"/>
    </xf>
    <xf numFmtId="38" fontId="5" fillId="2" borderId="0" xfId="0" applyNumberFormat="1" applyFont="1" applyFill="1"/>
    <xf numFmtId="0" fontId="5" fillId="2" borderId="0" xfId="0" applyFont="1" applyFill="1" applyAlignment="1">
      <alignment horizontal="center"/>
    </xf>
    <xf numFmtId="38" fontId="5" fillId="2" borderId="0" xfId="0" applyNumberFormat="1" applyFont="1" applyFill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1" fontId="3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24230;&#39564;&#25910;&#32467;&#31639;/1&#12289;2018&#24180;&#24230;KA&#21512;&#20316;&#20249;&#20276;&#22823;&#20250;&#65288;master&#65289;/1&#12289;KA&#21512;&#20316;&#20249;&#20276;&#22823;&#20250;&#65288;master&#65289;&#26368;&#32456;&#32467;&#31639;&#21333;&#65288;&#24247;&#36745;&#20250;&#2363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结算单"/>
      <sheetName val="报价"/>
      <sheetName val="口红机器内采买明细"/>
      <sheetName val="灯光费用"/>
      <sheetName val="360内部采购"/>
    </sheetNames>
    <sheetDataSet>
      <sheetData sheetId="0"/>
      <sheetData sheetId="1"/>
      <sheetData sheetId="2">
        <row r="18">
          <cell r="G18">
            <v>29600.95</v>
          </cell>
        </row>
        <row r="29">
          <cell r="G29">
            <v>17249.78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"/>
  <sheetViews>
    <sheetView tabSelected="1" topLeftCell="A146" workbookViewId="0">
      <selection activeCell="H151" sqref="H151"/>
    </sheetView>
  </sheetViews>
  <sheetFormatPr defaultColWidth="9" defaultRowHeight="16.5" x14ac:dyDescent="0.35"/>
  <cols>
    <col min="1" max="1" width="22.25" style="62" bestFit="1" customWidth="1"/>
    <col min="2" max="2" width="48.375" style="62" customWidth="1"/>
    <col min="3" max="3" width="8" style="62" bestFit="1" customWidth="1"/>
    <col min="4" max="4" width="7.125" style="65" bestFit="1" customWidth="1"/>
    <col min="5" max="5" width="6.5" style="65" bestFit="1" customWidth="1"/>
    <col min="6" max="6" width="7.125" style="66" bestFit="1" customWidth="1"/>
    <col min="7" max="7" width="17.125" style="65" customWidth="1"/>
    <col min="8" max="8" width="20.25" style="62" bestFit="1" customWidth="1"/>
    <col min="9" max="9" width="37.375" style="62" customWidth="1"/>
    <col min="10" max="245" width="9" style="62"/>
    <col min="246" max="246" width="2.875" style="62" customWidth="1"/>
    <col min="247" max="247" width="9" style="62"/>
    <col min="248" max="248" width="12.625" style="62" customWidth="1"/>
    <col min="249" max="249" width="11.5" style="62" customWidth="1"/>
    <col min="250" max="250" width="10.125" style="62" customWidth="1"/>
    <col min="251" max="251" width="18.125" style="62" customWidth="1"/>
    <col min="252" max="252" width="10.375" style="62" customWidth="1"/>
    <col min="253" max="254" width="8.875" style="62" customWidth="1"/>
    <col min="255" max="255" width="13.5" style="62" customWidth="1"/>
    <col min="256" max="256" width="12.625" style="62" customWidth="1"/>
    <col min="257" max="257" width="11.375" style="62" customWidth="1"/>
    <col min="258" max="258" width="12.625" style="62" customWidth="1"/>
    <col min="259" max="259" width="12.5" style="62" customWidth="1"/>
    <col min="260" max="501" width="9" style="62"/>
    <col min="502" max="502" width="2.875" style="62" customWidth="1"/>
    <col min="503" max="503" width="9" style="62"/>
    <col min="504" max="504" width="12.625" style="62" customWidth="1"/>
    <col min="505" max="505" width="11.5" style="62" customWidth="1"/>
    <col min="506" max="506" width="10.125" style="62" customWidth="1"/>
    <col min="507" max="507" width="18.125" style="62" customWidth="1"/>
    <col min="508" max="508" width="10.375" style="62" customWidth="1"/>
    <col min="509" max="510" width="8.875" style="62" customWidth="1"/>
    <col min="511" max="511" width="13.5" style="62" customWidth="1"/>
    <col min="512" max="512" width="12.625" style="62" customWidth="1"/>
    <col min="513" max="513" width="11.375" style="62" customWidth="1"/>
    <col min="514" max="514" width="12.625" style="62" customWidth="1"/>
    <col min="515" max="515" width="12.5" style="62" customWidth="1"/>
    <col min="516" max="757" width="9" style="62"/>
    <col min="758" max="758" width="2.875" style="62" customWidth="1"/>
    <col min="759" max="759" width="9" style="62"/>
    <col min="760" max="760" width="12.625" style="62" customWidth="1"/>
    <col min="761" max="761" width="11.5" style="62" customWidth="1"/>
    <col min="762" max="762" width="10.125" style="62" customWidth="1"/>
    <col min="763" max="763" width="18.125" style="62" customWidth="1"/>
    <col min="764" max="764" width="10.375" style="62" customWidth="1"/>
    <col min="765" max="766" width="8.875" style="62" customWidth="1"/>
    <col min="767" max="767" width="13.5" style="62" customWidth="1"/>
    <col min="768" max="768" width="12.625" style="62" customWidth="1"/>
    <col min="769" max="769" width="11.375" style="62" customWidth="1"/>
    <col min="770" max="770" width="12.625" style="62" customWidth="1"/>
    <col min="771" max="771" width="12.5" style="62" customWidth="1"/>
    <col min="772" max="1013" width="9" style="62"/>
    <col min="1014" max="1014" width="2.875" style="62" customWidth="1"/>
    <col min="1015" max="1015" width="9" style="62"/>
    <col min="1016" max="1016" width="12.625" style="62" customWidth="1"/>
    <col min="1017" max="1017" width="11.5" style="62" customWidth="1"/>
    <col min="1018" max="1018" width="10.125" style="62" customWidth="1"/>
    <col min="1019" max="1019" width="18.125" style="62" customWidth="1"/>
    <col min="1020" max="1020" width="10.375" style="62" customWidth="1"/>
    <col min="1021" max="1022" width="8.875" style="62" customWidth="1"/>
    <col min="1023" max="1023" width="13.5" style="62" customWidth="1"/>
    <col min="1024" max="1024" width="12.625" style="62" customWidth="1"/>
    <col min="1025" max="1025" width="11.375" style="62" customWidth="1"/>
    <col min="1026" max="1026" width="12.625" style="62" customWidth="1"/>
    <col min="1027" max="1027" width="12.5" style="62" customWidth="1"/>
    <col min="1028" max="1269" width="9" style="62"/>
    <col min="1270" max="1270" width="2.875" style="62" customWidth="1"/>
    <col min="1271" max="1271" width="9" style="62"/>
    <col min="1272" max="1272" width="12.625" style="62" customWidth="1"/>
    <col min="1273" max="1273" width="11.5" style="62" customWidth="1"/>
    <col min="1274" max="1274" width="10.125" style="62" customWidth="1"/>
    <col min="1275" max="1275" width="18.125" style="62" customWidth="1"/>
    <col min="1276" max="1276" width="10.375" style="62" customWidth="1"/>
    <col min="1277" max="1278" width="8.875" style="62" customWidth="1"/>
    <col min="1279" max="1279" width="13.5" style="62" customWidth="1"/>
    <col min="1280" max="1280" width="12.625" style="62" customWidth="1"/>
    <col min="1281" max="1281" width="11.375" style="62" customWidth="1"/>
    <col min="1282" max="1282" width="12.625" style="62" customWidth="1"/>
    <col min="1283" max="1283" width="12.5" style="62" customWidth="1"/>
    <col min="1284" max="1525" width="9" style="62"/>
    <col min="1526" max="1526" width="2.875" style="62" customWidth="1"/>
    <col min="1527" max="1527" width="9" style="62"/>
    <col min="1528" max="1528" width="12.625" style="62" customWidth="1"/>
    <col min="1529" max="1529" width="11.5" style="62" customWidth="1"/>
    <col min="1530" max="1530" width="10.125" style="62" customWidth="1"/>
    <col min="1531" max="1531" width="18.125" style="62" customWidth="1"/>
    <col min="1532" max="1532" width="10.375" style="62" customWidth="1"/>
    <col min="1533" max="1534" width="8.875" style="62" customWidth="1"/>
    <col min="1535" max="1535" width="13.5" style="62" customWidth="1"/>
    <col min="1536" max="1536" width="12.625" style="62" customWidth="1"/>
    <col min="1537" max="1537" width="11.375" style="62" customWidth="1"/>
    <col min="1538" max="1538" width="12.625" style="62" customWidth="1"/>
    <col min="1539" max="1539" width="12.5" style="62" customWidth="1"/>
    <col min="1540" max="1781" width="9" style="62"/>
    <col min="1782" max="1782" width="2.875" style="62" customWidth="1"/>
    <col min="1783" max="1783" width="9" style="62"/>
    <col min="1784" max="1784" width="12.625" style="62" customWidth="1"/>
    <col min="1785" max="1785" width="11.5" style="62" customWidth="1"/>
    <col min="1786" max="1786" width="10.125" style="62" customWidth="1"/>
    <col min="1787" max="1787" width="18.125" style="62" customWidth="1"/>
    <col min="1788" max="1788" width="10.375" style="62" customWidth="1"/>
    <col min="1789" max="1790" width="8.875" style="62" customWidth="1"/>
    <col min="1791" max="1791" width="13.5" style="62" customWidth="1"/>
    <col min="1792" max="1792" width="12.625" style="62" customWidth="1"/>
    <col min="1793" max="1793" width="11.375" style="62" customWidth="1"/>
    <col min="1794" max="1794" width="12.625" style="62" customWidth="1"/>
    <col min="1795" max="1795" width="12.5" style="62" customWidth="1"/>
    <col min="1796" max="2037" width="9" style="62"/>
    <col min="2038" max="2038" width="2.875" style="62" customWidth="1"/>
    <col min="2039" max="2039" width="9" style="62"/>
    <col min="2040" max="2040" width="12.625" style="62" customWidth="1"/>
    <col min="2041" max="2041" width="11.5" style="62" customWidth="1"/>
    <col min="2042" max="2042" width="10.125" style="62" customWidth="1"/>
    <col min="2043" max="2043" width="18.125" style="62" customWidth="1"/>
    <col min="2044" max="2044" width="10.375" style="62" customWidth="1"/>
    <col min="2045" max="2046" width="8.875" style="62" customWidth="1"/>
    <col min="2047" max="2047" width="13.5" style="62" customWidth="1"/>
    <col min="2048" max="2048" width="12.625" style="62" customWidth="1"/>
    <col min="2049" max="2049" width="11.375" style="62" customWidth="1"/>
    <col min="2050" max="2050" width="12.625" style="62" customWidth="1"/>
    <col min="2051" max="2051" width="12.5" style="62" customWidth="1"/>
    <col min="2052" max="2293" width="9" style="62"/>
    <col min="2294" max="2294" width="2.875" style="62" customWidth="1"/>
    <col min="2295" max="2295" width="9" style="62"/>
    <col min="2296" max="2296" width="12.625" style="62" customWidth="1"/>
    <col min="2297" max="2297" width="11.5" style="62" customWidth="1"/>
    <col min="2298" max="2298" width="10.125" style="62" customWidth="1"/>
    <col min="2299" max="2299" width="18.125" style="62" customWidth="1"/>
    <col min="2300" max="2300" width="10.375" style="62" customWidth="1"/>
    <col min="2301" max="2302" width="8.875" style="62" customWidth="1"/>
    <col min="2303" max="2303" width="13.5" style="62" customWidth="1"/>
    <col min="2304" max="2304" width="12.625" style="62" customWidth="1"/>
    <col min="2305" max="2305" width="11.375" style="62" customWidth="1"/>
    <col min="2306" max="2306" width="12.625" style="62" customWidth="1"/>
    <col min="2307" max="2307" width="12.5" style="62" customWidth="1"/>
    <col min="2308" max="2549" width="9" style="62"/>
    <col min="2550" max="2550" width="2.875" style="62" customWidth="1"/>
    <col min="2551" max="2551" width="9" style="62"/>
    <col min="2552" max="2552" width="12.625" style="62" customWidth="1"/>
    <col min="2553" max="2553" width="11.5" style="62" customWidth="1"/>
    <col min="2554" max="2554" width="10.125" style="62" customWidth="1"/>
    <col min="2555" max="2555" width="18.125" style="62" customWidth="1"/>
    <col min="2556" max="2556" width="10.375" style="62" customWidth="1"/>
    <col min="2557" max="2558" width="8.875" style="62" customWidth="1"/>
    <col min="2559" max="2559" width="13.5" style="62" customWidth="1"/>
    <col min="2560" max="2560" width="12.625" style="62" customWidth="1"/>
    <col min="2561" max="2561" width="11.375" style="62" customWidth="1"/>
    <col min="2562" max="2562" width="12.625" style="62" customWidth="1"/>
    <col min="2563" max="2563" width="12.5" style="62" customWidth="1"/>
    <col min="2564" max="2805" width="9" style="62"/>
    <col min="2806" max="2806" width="2.875" style="62" customWidth="1"/>
    <col min="2807" max="2807" width="9" style="62"/>
    <col min="2808" max="2808" width="12.625" style="62" customWidth="1"/>
    <col min="2809" max="2809" width="11.5" style="62" customWidth="1"/>
    <col min="2810" max="2810" width="10.125" style="62" customWidth="1"/>
    <col min="2811" max="2811" width="18.125" style="62" customWidth="1"/>
    <col min="2812" max="2812" width="10.375" style="62" customWidth="1"/>
    <col min="2813" max="2814" width="8.875" style="62" customWidth="1"/>
    <col min="2815" max="2815" width="13.5" style="62" customWidth="1"/>
    <col min="2816" max="2816" width="12.625" style="62" customWidth="1"/>
    <col min="2817" max="2817" width="11.375" style="62" customWidth="1"/>
    <col min="2818" max="2818" width="12.625" style="62" customWidth="1"/>
    <col min="2819" max="2819" width="12.5" style="62" customWidth="1"/>
    <col min="2820" max="3061" width="9" style="62"/>
    <col min="3062" max="3062" width="2.875" style="62" customWidth="1"/>
    <col min="3063" max="3063" width="9" style="62"/>
    <col min="3064" max="3064" width="12.625" style="62" customWidth="1"/>
    <col min="3065" max="3065" width="11.5" style="62" customWidth="1"/>
    <col min="3066" max="3066" width="10.125" style="62" customWidth="1"/>
    <col min="3067" max="3067" width="18.125" style="62" customWidth="1"/>
    <col min="3068" max="3068" width="10.375" style="62" customWidth="1"/>
    <col min="3069" max="3070" width="8.875" style="62" customWidth="1"/>
    <col min="3071" max="3071" width="13.5" style="62" customWidth="1"/>
    <col min="3072" max="3072" width="12.625" style="62" customWidth="1"/>
    <col min="3073" max="3073" width="11.375" style="62" customWidth="1"/>
    <col min="3074" max="3074" width="12.625" style="62" customWidth="1"/>
    <col min="3075" max="3075" width="12.5" style="62" customWidth="1"/>
    <col min="3076" max="3317" width="9" style="62"/>
    <col min="3318" max="3318" width="2.875" style="62" customWidth="1"/>
    <col min="3319" max="3319" width="9" style="62"/>
    <col min="3320" max="3320" width="12.625" style="62" customWidth="1"/>
    <col min="3321" max="3321" width="11.5" style="62" customWidth="1"/>
    <col min="3322" max="3322" width="10.125" style="62" customWidth="1"/>
    <col min="3323" max="3323" width="18.125" style="62" customWidth="1"/>
    <col min="3324" max="3324" width="10.375" style="62" customWidth="1"/>
    <col min="3325" max="3326" width="8.875" style="62" customWidth="1"/>
    <col min="3327" max="3327" width="13.5" style="62" customWidth="1"/>
    <col min="3328" max="3328" width="12.625" style="62" customWidth="1"/>
    <col min="3329" max="3329" width="11.375" style="62" customWidth="1"/>
    <col min="3330" max="3330" width="12.625" style="62" customWidth="1"/>
    <col min="3331" max="3331" width="12.5" style="62" customWidth="1"/>
    <col min="3332" max="3573" width="9" style="62"/>
    <col min="3574" max="3574" width="2.875" style="62" customWidth="1"/>
    <col min="3575" max="3575" width="9" style="62"/>
    <col min="3576" max="3576" width="12.625" style="62" customWidth="1"/>
    <col min="3577" max="3577" width="11.5" style="62" customWidth="1"/>
    <col min="3578" max="3578" width="10.125" style="62" customWidth="1"/>
    <col min="3579" max="3579" width="18.125" style="62" customWidth="1"/>
    <col min="3580" max="3580" width="10.375" style="62" customWidth="1"/>
    <col min="3581" max="3582" width="8.875" style="62" customWidth="1"/>
    <col min="3583" max="3583" width="13.5" style="62" customWidth="1"/>
    <col min="3584" max="3584" width="12.625" style="62" customWidth="1"/>
    <col min="3585" max="3585" width="11.375" style="62" customWidth="1"/>
    <col min="3586" max="3586" width="12.625" style="62" customWidth="1"/>
    <col min="3587" max="3587" width="12.5" style="62" customWidth="1"/>
    <col min="3588" max="3829" width="9" style="62"/>
    <col min="3830" max="3830" width="2.875" style="62" customWidth="1"/>
    <col min="3831" max="3831" width="9" style="62"/>
    <col min="3832" max="3832" width="12.625" style="62" customWidth="1"/>
    <col min="3833" max="3833" width="11.5" style="62" customWidth="1"/>
    <col min="3834" max="3834" width="10.125" style="62" customWidth="1"/>
    <col min="3835" max="3835" width="18.125" style="62" customWidth="1"/>
    <col min="3836" max="3836" width="10.375" style="62" customWidth="1"/>
    <col min="3837" max="3838" width="8.875" style="62" customWidth="1"/>
    <col min="3839" max="3839" width="13.5" style="62" customWidth="1"/>
    <col min="3840" max="3840" width="12.625" style="62" customWidth="1"/>
    <col min="3841" max="3841" width="11.375" style="62" customWidth="1"/>
    <col min="3842" max="3842" width="12.625" style="62" customWidth="1"/>
    <col min="3843" max="3843" width="12.5" style="62" customWidth="1"/>
    <col min="3844" max="4085" width="9" style="62"/>
    <col min="4086" max="4086" width="2.875" style="62" customWidth="1"/>
    <col min="4087" max="4087" width="9" style="62"/>
    <col min="4088" max="4088" width="12.625" style="62" customWidth="1"/>
    <col min="4089" max="4089" width="11.5" style="62" customWidth="1"/>
    <col min="4090" max="4090" width="10.125" style="62" customWidth="1"/>
    <col min="4091" max="4091" width="18.125" style="62" customWidth="1"/>
    <col min="4092" max="4092" width="10.375" style="62" customWidth="1"/>
    <col min="4093" max="4094" width="8.875" style="62" customWidth="1"/>
    <col min="4095" max="4095" width="13.5" style="62" customWidth="1"/>
    <col min="4096" max="4096" width="12.625" style="62" customWidth="1"/>
    <col min="4097" max="4097" width="11.375" style="62" customWidth="1"/>
    <col min="4098" max="4098" width="12.625" style="62" customWidth="1"/>
    <col min="4099" max="4099" width="12.5" style="62" customWidth="1"/>
    <col min="4100" max="4341" width="9" style="62"/>
    <col min="4342" max="4342" width="2.875" style="62" customWidth="1"/>
    <col min="4343" max="4343" width="9" style="62"/>
    <col min="4344" max="4344" width="12.625" style="62" customWidth="1"/>
    <col min="4345" max="4345" width="11.5" style="62" customWidth="1"/>
    <col min="4346" max="4346" width="10.125" style="62" customWidth="1"/>
    <col min="4347" max="4347" width="18.125" style="62" customWidth="1"/>
    <col min="4348" max="4348" width="10.375" style="62" customWidth="1"/>
    <col min="4349" max="4350" width="8.875" style="62" customWidth="1"/>
    <col min="4351" max="4351" width="13.5" style="62" customWidth="1"/>
    <col min="4352" max="4352" width="12.625" style="62" customWidth="1"/>
    <col min="4353" max="4353" width="11.375" style="62" customWidth="1"/>
    <col min="4354" max="4354" width="12.625" style="62" customWidth="1"/>
    <col min="4355" max="4355" width="12.5" style="62" customWidth="1"/>
    <col min="4356" max="4597" width="9" style="62"/>
    <col min="4598" max="4598" width="2.875" style="62" customWidth="1"/>
    <col min="4599" max="4599" width="9" style="62"/>
    <col min="4600" max="4600" width="12.625" style="62" customWidth="1"/>
    <col min="4601" max="4601" width="11.5" style="62" customWidth="1"/>
    <col min="4602" max="4602" width="10.125" style="62" customWidth="1"/>
    <col min="4603" max="4603" width="18.125" style="62" customWidth="1"/>
    <col min="4604" max="4604" width="10.375" style="62" customWidth="1"/>
    <col min="4605" max="4606" width="8.875" style="62" customWidth="1"/>
    <col min="4607" max="4607" width="13.5" style="62" customWidth="1"/>
    <col min="4608" max="4608" width="12.625" style="62" customWidth="1"/>
    <col min="4609" max="4609" width="11.375" style="62" customWidth="1"/>
    <col min="4610" max="4610" width="12.625" style="62" customWidth="1"/>
    <col min="4611" max="4611" width="12.5" style="62" customWidth="1"/>
    <col min="4612" max="4853" width="9" style="62"/>
    <col min="4854" max="4854" width="2.875" style="62" customWidth="1"/>
    <col min="4855" max="4855" width="9" style="62"/>
    <col min="4856" max="4856" width="12.625" style="62" customWidth="1"/>
    <col min="4857" max="4857" width="11.5" style="62" customWidth="1"/>
    <col min="4858" max="4858" width="10.125" style="62" customWidth="1"/>
    <col min="4859" max="4859" width="18.125" style="62" customWidth="1"/>
    <col min="4860" max="4860" width="10.375" style="62" customWidth="1"/>
    <col min="4861" max="4862" width="8.875" style="62" customWidth="1"/>
    <col min="4863" max="4863" width="13.5" style="62" customWidth="1"/>
    <col min="4864" max="4864" width="12.625" style="62" customWidth="1"/>
    <col min="4865" max="4865" width="11.375" style="62" customWidth="1"/>
    <col min="4866" max="4866" width="12.625" style="62" customWidth="1"/>
    <col min="4867" max="4867" width="12.5" style="62" customWidth="1"/>
    <col min="4868" max="5109" width="9" style="62"/>
    <col min="5110" max="5110" width="2.875" style="62" customWidth="1"/>
    <col min="5111" max="5111" width="9" style="62"/>
    <col min="5112" max="5112" width="12.625" style="62" customWidth="1"/>
    <col min="5113" max="5113" width="11.5" style="62" customWidth="1"/>
    <col min="5114" max="5114" width="10.125" style="62" customWidth="1"/>
    <col min="5115" max="5115" width="18.125" style="62" customWidth="1"/>
    <col min="5116" max="5116" width="10.375" style="62" customWidth="1"/>
    <col min="5117" max="5118" width="8.875" style="62" customWidth="1"/>
    <col min="5119" max="5119" width="13.5" style="62" customWidth="1"/>
    <col min="5120" max="5120" width="12.625" style="62" customWidth="1"/>
    <col min="5121" max="5121" width="11.375" style="62" customWidth="1"/>
    <col min="5122" max="5122" width="12.625" style="62" customWidth="1"/>
    <col min="5123" max="5123" width="12.5" style="62" customWidth="1"/>
    <col min="5124" max="5365" width="9" style="62"/>
    <col min="5366" max="5366" width="2.875" style="62" customWidth="1"/>
    <col min="5367" max="5367" width="9" style="62"/>
    <col min="5368" max="5368" width="12.625" style="62" customWidth="1"/>
    <col min="5369" max="5369" width="11.5" style="62" customWidth="1"/>
    <col min="5370" max="5370" width="10.125" style="62" customWidth="1"/>
    <col min="5371" max="5371" width="18.125" style="62" customWidth="1"/>
    <col min="5372" max="5372" width="10.375" style="62" customWidth="1"/>
    <col min="5373" max="5374" width="8.875" style="62" customWidth="1"/>
    <col min="5375" max="5375" width="13.5" style="62" customWidth="1"/>
    <col min="5376" max="5376" width="12.625" style="62" customWidth="1"/>
    <col min="5377" max="5377" width="11.375" style="62" customWidth="1"/>
    <col min="5378" max="5378" width="12.625" style="62" customWidth="1"/>
    <col min="5379" max="5379" width="12.5" style="62" customWidth="1"/>
    <col min="5380" max="5621" width="9" style="62"/>
    <col min="5622" max="5622" width="2.875" style="62" customWidth="1"/>
    <col min="5623" max="5623" width="9" style="62"/>
    <col min="5624" max="5624" width="12.625" style="62" customWidth="1"/>
    <col min="5625" max="5625" width="11.5" style="62" customWidth="1"/>
    <col min="5626" max="5626" width="10.125" style="62" customWidth="1"/>
    <col min="5627" max="5627" width="18.125" style="62" customWidth="1"/>
    <col min="5628" max="5628" width="10.375" style="62" customWidth="1"/>
    <col min="5629" max="5630" width="8.875" style="62" customWidth="1"/>
    <col min="5631" max="5631" width="13.5" style="62" customWidth="1"/>
    <col min="5632" max="5632" width="12.625" style="62" customWidth="1"/>
    <col min="5633" max="5633" width="11.375" style="62" customWidth="1"/>
    <col min="5634" max="5634" width="12.625" style="62" customWidth="1"/>
    <col min="5635" max="5635" width="12.5" style="62" customWidth="1"/>
    <col min="5636" max="5877" width="9" style="62"/>
    <col min="5878" max="5878" width="2.875" style="62" customWidth="1"/>
    <col min="5879" max="5879" width="9" style="62"/>
    <col min="5880" max="5880" width="12.625" style="62" customWidth="1"/>
    <col min="5881" max="5881" width="11.5" style="62" customWidth="1"/>
    <col min="5882" max="5882" width="10.125" style="62" customWidth="1"/>
    <col min="5883" max="5883" width="18.125" style="62" customWidth="1"/>
    <col min="5884" max="5884" width="10.375" style="62" customWidth="1"/>
    <col min="5885" max="5886" width="8.875" style="62" customWidth="1"/>
    <col min="5887" max="5887" width="13.5" style="62" customWidth="1"/>
    <col min="5888" max="5888" width="12.625" style="62" customWidth="1"/>
    <col min="5889" max="5889" width="11.375" style="62" customWidth="1"/>
    <col min="5890" max="5890" width="12.625" style="62" customWidth="1"/>
    <col min="5891" max="5891" width="12.5" style="62" customWidth="1"/>
    <col min="5892" max="6133" width="9" style="62"/>
    <col min="6134" max="6134" width="2.875" style="62" customWidth="1"/>
    <col min="6135" max="6135" width="9" style="62"/>
    <col min="6136" max="6136" width="12.625" style="62" customWidth="1"/>
    <col min="6137" max="6137" width="11.5" style="62" customWidth="1"/>
    <col min="6138" max="6138" width="10.125" style="62" customWidth="1"/>
    <col min="6139" max="6139" width="18.125" style="62" customWidth="1"/>
    <col min="6140" max="6140" width="10.375" style="62" customWidth="1"/>
    <col min="6141" max="6142" width="8.875" style="62" customWidth="1"/>
    <col min="6143" max="6143" width="13.5" style="62" customWidth="1"/>
    <col min="6144" max="6144" width="12.625" style="62" customWidth="1"/>
    <col min="6145" max="6145" width="11.375" style="62" customWidth="1"/>
    <col min="6146" max="6146" width="12.625" style="62" customWidth="1"/>
    <col min="6147" max="6147" width="12.5" style="62" customWidth="1"/>
    <col min="6148" max="6389" width="9" style="62"/>
    <col min="6390" max="6390" width="2.875" style="62" customWidth="1"/>
    <col min="6391" max="6391" width="9" style="62"/>
    <col min="6392" max="6392" width="12.625" style="62" customWidth="1"/>
    <col min="6393" max="6393" width="11.5" style="62" customWidth="1"/>
    <col min="6394" max="6394" width="10.125" style="62" customWidth="1"/>
    <col min="6395" max="6395" width="18.125" style="62" customWidth="1"/>
    <col min="6396" max="6396" width="10.375" style="62" customWidth="1"/>
    <col min="6397" max="6398" width="8.875" style="62" customWidth="1"/>
    <col min="6399" max="6399" width="13.5" style="62" customWidth="1"/>
    <col min="6400" max="6400" width="12.625" style="62" customWidth="1"/>
    <col min="6401" max="6401" width="11.375" style="62" customWidth="1"/>
    <col min="6402" max="6402" width="12.625" style="62" customWidth="1"/>
    <col min="6403" max="6403" width="12.5" style="62" customWidth="1"/>
    <col min="6404" max="6645" width="9" style="62"/>
    <col min="6646" max="6646" width="2.875" style="62" customWidth="1"/>
    <col min="6647" max="6647" width="9" style="62"/>
    <col min="6648" max="6648" width="12.625" style="62" customWidth="1"/>
    <col min="6649" max="6649" width="11.5" style="62" customWidth="1"/>
    <col min="6650" max="6650" width="10.125" style="62" customWidth="1"/>
    <col min="6651" max="6651" width="18.125" style="62" customWidth="1"/>
    <col min="6652" max="6652" width="10.375" style="62" customWidth="1"/>
    <col min="6653" max="6654" width="8.875" style="62" customWidth="1"/>
    <col min="6655" max="6655" width="13.5" style="62" customWidth="1"/>
    <col min="6656" max="6656" width="12.625" style="62" customWidth="1"/>
    <col min="6657" max="6657" width="11.375" style="62" customWidth="1"/>
    <col min="6658" max="6658" width="12.625" style="62" customWidth="1"/>
    <col min="6659" max="6659" width="12.5" style="62" customWidth="1"/>
    <col min="6660" max="6901" width="9" style="62"/>
    <col min="6902" max="6902" width="2.875" style="62" customWidth="1"/>
    <col min="6903" max="6903" width="9" style="62"/>
    <col min="6904" max="6904" width="12.625" style="62" customWidth="1"/>
    <col min="6905" max="6905" width="11.5" style="62" customWidth="1"/>
    <col min="6906" max="6906" width="10.125" style="62" customWidth="1"/>
    <col min="6907" max="6907" width="18.125" style="62" customWidth="1"/>
    <col min="6908" max="6908" width="10.375" style="62" customWidth="1"/>
    <col min="6909" max="6910" width="8.875" style="62" customWidth="1"/>
    <col min="6911" max="6911" width="13.5" style="62" customWidth="1"/>
    <col min="6912" max="6912" width="12.625" style="62" customWidth="1"/>
    <col min="6913" max="6913" width="11.375" style="62" customWidth="1"/>
    <col min="6914" max="6914" width="12.625" style="62" customWidth="1"/>
    <col min="6915" max="6915" width="12.5" style="62" customWidth="1"/>
    <col min="6916" max="7157" width="9" style="62"/>
    <col min="7158" max="7158" width="2.875" style="62" customWidth="1"/>
    <col min="7159" max="7159" width="9" style="62"/>
    <col min="7160" max="7160" width="12.625" style="62" customWidth="1"/>
    <col min="7161" max="7161" width="11.5" style="62" customWidth="1"/>
    <col min="7162" max="7162" width="10.125" style="62" customWidth="1"/>
    <col min="7163" max="7163" width="18.125" style="62" customWidth="1"/>
    <col min="7164" max="7164" width="10.375" style="62" customWidth="1"/>
    <col min="7165" max="7166" width="8.875" style="62" customWidth="1"/>
    <col min="7167" max="7167" width="13.5" style="62" customWidth="1"/>
    <col min="7168" max="7168" width="12.625" style="62" customWidth="1"/>
    <col min="7169" max="7169" width="11.375" style="62" customWidth="1"/>
    <col min="7170" max="7170" width="12.625" style="62" customWidth="1"/>
    <col min="7171" max="7171" width="12.5" style="62" customWidth="1"/>
    <col min="7172" max="7413" width="9" style="62"/>
    <col min="7414" max="7414" width="2.875" style="62" customWidth="1"/>
    <col min="7415" max="7415" width="9" style="62"/>
    <col min="7416" max="7416" width="12.625" style="62" customWidth="1"/>
    <col min="7417" max="7417" width="11.5" style="62" customWidth="1"/>
    <col min="7418" max="7418" width="10.125" style="62" customWidth="1"/>
    <col min="7419" max="7419" width="18.125" style="62" customWidth="1"/>
    <col min="7420" max="7420" width="10.375" style="62" customWidth="1"/>
    <col min="7421" max="7422" width="8.875" style="62" customWidth="1"/>
    <col min="7423" max="7423" width="13.5" style="62" customWidth="1"/>
    <col min="7424" max="7424" width="12.625" style="62" customWidth="1"/>
    <col min="7425" max="7425" width="11.375" style="62" customWidth="1"/>
    <col min="7426" max="7426" width="12.625" style="62" customWidth="1"/>
    <col min="7427" max="7427" width="12.5" style="62" customWidth="1"/>
    <col min="7428" max="7669" width="9" style="62"/>
    <col min="7670" max="7670" width="2.875" style="62" customWidth="1"/>
    <col min="7671" max="7671" width="9" style="62"/>
    <col min="7672" max="7672" width="12.625" style="62" customWidth="1"/>
    <col min="7673" max="7673" width="11.5" style="62" customWidth="1"/>
    <col min="7674" max="7674" width="10.125" style="62" customWidth="1"/>
    <col min="7675" max="7675" width="18.125" style="62" customWidth="1"/>
    <col min="7676" max="7676" width="10.375" style="62" customWidth="1"/>
    <col min="7677" max="7678" width="8.875" style="62" customWidth="1"/>
    <col min="7679" max="7679" width="13.5" style="62" customWidth="1"/>
    <col min="7680" max="7680" width="12.625" style="62" customWidth="1"/>
    <col min="7681" max="7681" width="11.375" style="62" customWidth="1"/>
    <col min="7682" max="7682" width="12.625" style="62" customWidth="1"/>
    <col min="7683" max="7683" width="12.5" style="62" customWidth="1"/>
    <col min="7684" max="7925" width="9" style="62"/>
    <col min="7926" max="7926" width="2.875" style="62" customWidth="1"/>
    <col min="7927" max="7927" width="9" style="62"/>
    <col min="7928" max="7928" width="12.625" style="62" customWidth="1"/>
    <col min="7929" max="7929" width="11.5" style="62" customWidth="1"/>
    <col min="7930" max="7930" width="10.125" style="62" customWidth="1"/>
    <col min="7931" max="7931" width="18.125" style="62" customWidth="1"/>
    <col min="7932" max="7932" width="10.375" style="62" customWidth="1"/>
    <col min="7933" max="7934" width="8.875" style="62" customWidth="1"/>
    <col min="7935" max="7935" width="13.5" style="62" customWidth="1"/>
    <col min="7936" max="7936" width="12.625" style="62" customWidth="1"/>
    <col min="7937" max="7937" width="11.375" style="62" customWidth="1"/>
    <col min="7938" max="7938" width="12.625" style="62" customWidth="1"/>
    <col min="7939" max="7939" width="12.5" style="62" customWidth="1"/>
    <col min="7940" max="8181" width="9" style="62"/>
    <col min="8182" max="8182" width="2.875" style="62" customWidth="1"/>
    <col min="8183" max="8183" width="9" style="62"/>
    <col min="8184" max="8184" width="12.625" style="62" customWidth="1"/>
    <col min="8185" max="8185" width="11.5" style="62" customWidth="1"/>
    <col min="8186" max="8186" width="10.125" style="62" customWidth="1"/>
    <col min="8187" max="8187" width="18.125" style="62" customWidth="1"/>
    <col min="8188" max="8188" width="10.375" style="62" customWidth="1"/>
    <col min="8189" max="8190" width="8.875" style="62" customWidth="1"/>
    <col min="8191" max="8191" width="13.5" style="62" customWidth="1"/>
    <col min="8192" max="8192" width="12.625" style="62" customWidth="1"/>
    <col min="8193" max="8193" width="11.375" style="62" customWidth="1"/>
    <col min="8194" max="8194" width="12.625" style="62" customWidth="1"/>
    <col min="8195" max="8195" width="12.5" style="62" customWidth="1"/>
    <col min="8196" max="8437" width="9" style="62"/>
    <col min="8438" max="8438" width="2.875" style="62" customWidth="1"/>
    <col min="8439" max="8439" width="9" style="62"/>
    <col min="8440" max="8440" width="12.625" style="62" customWidth="1"/>
    <col min="8441" max="8441" width="11.5" style="62" customWidth="1"/>
    <col min="8442" max="8442" width="10.125" style="62" customWidth="1"/>
    <col min="8443" max="8443" width="18.125" style="62" customWidth="1"/>
    <col min="8444" max="8444" width="10.375" style="62" customWidth="1"/>
    <col min="8445" max="8446" width="8.875" style="62" customWidth="1"/>
    <col min="8447" max="8447" width="13.5" style="62" customWidth="1"/>
    <col min="8448" max="8448" width="12.625" style="62" customWidth="1"/>
    <col min="8449" max="8449" width="11.375" style="62" customWidth="1"/>
    <col min="8450" max="8450" width="12.625" style="62" customWidth="1"/>
    <col min="8451" max="8451" width="12.5" style="62" customWidth="1"/>
    <col min="8452" max="8693" width="9" style="62"/>
    <col min="8694" max="8694" width="2.875" style="62" customWidth="1"/>
    <col min="8695" max="8695" width="9" style="62"/>
    <col min="8696" max="8696" width="12.625" style="62" customWidth="1"/>
    <col min="8697" max="8697" width="11.5" style="62" customWidth="1"/>
    <col min="8698" max="8698" width="10.125" style="62" customWidth="1"/>
    <col min="8699" max="8699" width="18.125" style="62" customWidth="1"/>
    <col min="8700" max="8700" width="10.375" style="62" customWidth="1"/>
    <col min="8701" max="8702" width="8.875" style="62" customWidth="1"/>
    <col min="8703" max="8703" width="13.5" style="62" customWidth="1"/>
    <col min="8704" max="8704" width="12.625" style="62" customWidth="1"/>
    <col min="8705" max="8705" width="11.375" style="62" customWidth="1"/>
    <col min="8706" max="8706" width="12.625" style="62" customWidth="1"/>
    <col min="8707" max="8707" width="12.5" style="62" customWidth="1"/>
    <col min="8708" max="8949" width="9" style="62"/>
    <col min="8950" max="8950" width="2.875" style="62" customWidth="1"/>
    <col min="8951" max="8951" width="9" style="62"/>
    <col min="8952" max="8952" width="12.625" style="62" customWidth="1"/>
    <col min="8953" max="8953" width="11.5" style="62" customWidth="1"/>
    <col min="8954" max="8954" width="10.125" style="62" customWidth="1"/>
    <col min="8955" max="8955" width="18.125" style="62" customWidth="1"/>
    <col min="8956" max="8956" width="10.375" style="62" customWidth="1"/>
    <col min="8957" max="8958" width="8.875" style="62" customWidth="1"/>
    <col min="8959" max="8959" width="13.5" style="62" customWidth="1"/>
    <col min="8960" max="8960" width="12.625" style="62" customWidth="1"/>
    <col min="8961" max="8961" width="11.375" style="62" customWidth="1"/>
    <col min="8962" max="8962" width="12.625" style="62" customWidth="1"/>
    <col min="8963" max="8963" width="12.5" style="62" customWidth="1"/>
    <col min="8964" max="9205" width="9" style="62"/>
    <col min="9206" max="9206" width="2.875" style="62" customWidth="1"/>
    <col min="9207" max="9207" width="9" style="62"/>
    <col min="9208" max="9208" width="12.625" style="62" customWidth="1"/>
    <col min="9209" max="9209" width="11.5" style="62" customWidth="1"/>
    <col min="9210" max="9210" width="10.125" style="62" customWidth="1"/>
    <col min="9211" max="9211" width="18.125" style="62" customWidth="1"/>
    <col min="9212" max="9212" width="10.375" style="62" customWidth="1"/>
    <col min="9213" max="9214" width="8.875" style="62" customWidth="1"/>
    <col min="9215" max="9215" width="13.5" style="62" customWidth="1"/>
    <col min="9216" max="9216" width="12.625" style="62" customWidth="1"/>
    <col min="9217" max="9217" width="11.375" style="62" customWidth="1"/>
    <col min="9218" max="9218" width="12.625" style="62" customWidth="1"/>
    <col min="9219" max="9219" width="12.5" style="62" customWidth="1"/>
    <col min="9220" max="9461" width="9" style="62"/>
    <col min="9462" max="9462" width="2.875" style="62" customWidth="1"/>
    <col min="9463" max="9463" width="9" style="62"/>
    <col min="9464" max="9464" width="12.625" style="62" customWidth="1"/>
    <col min="9465" max="9465" width="11.5" style="62" customWidth="1"/>
    <col min="9466" max="9466" width="10.125" style="62" customWidth="1"/>
    <col min="9467" max="9467" width="18.125" style="62" customWidth="1"/>
    <col min="9468" max="9468" width="10.375" style="62" customWidth="1"/>
    <col min="9469" max="9470" width="8.875" style="62" customWidth="1"/>
    <col min="9471" max="9471" width="13.5" style="62" customWidth="1"/>
    <col min="9472" max="9472" width="12.625" style="62" customWidth="1"/>
    <col min="9473" max="9473" width="11.375" style="62" customWidth="1"/>
    <col min="9474" max="9474" width="12.625" style="62" customWidth="1"/>
    <col min="9475" max="9475" width="12.5" style="62" customWidth="1"/>
    <col min="9476" max="9717" width="9" style="62"/>
    <col min="9718" max="9718" width="2.875" style="62" customWidth="1"/>
    <col min="9719" max="9719" width="9" style="62"/>
    <col min="9720" max="9720" width="12.625" style="62" customWidth="1"/>
    <col min="9721" max="9721" width="11.5" style="62" customWidth="1"/>
    <col min="9722" max="9722" width="10.125" style="62" customWidth="1"/>
    <col min="9723" max="9723" width="18.125" style="62" customWidth="1"/>
    <col min="9724" max="9724" width="10.375" style="62" customWidth="1"/>
    <col min="9725" max="9726" width="8.875" style="62" customWidth="1"/>
    <col min="9727" max="9727" width="13.5" style="62" customWidth="1"/>
    <col min="9728" max="9728" width="12.625" style="62" customWidth="1"/>
    <col min="9729" max="9729" width="11.375" style="62" customWidth="1"/>
    <col min="9730" max="9730" width="12.625" style="62" customWidth="1"/>
    <col min="9731" max="9731" width="12.5" style="62" customWidth="1"/>
    <col min="9732" max="9973" width="9" style="62"/>
    <col min="9974" max="9974" width="2.875" style="62" customWidth="1"/>
    <col min="9975" max="9975" width="9" style="62"/>
    <col min="9976" max="9976" width="12.625" style="62" customWidth="1"/>
    <col min="9977" max="9977" width="11.5" style="62" customWidth="1"/>
    <col min="9978" max="9978" width="10.125" style="62" customWidth="1"/>
    <col min="9979" max="9979" width="18.125" style="62" customWidth="1"/>
    <col min="9980" max="9980" width="10.375" style="62" customWidth="1"/>
    <col min="9981" max="9982" width="8.875" style="62" customWidth="1"/>
    <col min="9983" max="9983" width="13.5" style="62" customWidth="1"/>
    <col min="9984" max="9984" width="12.625" style="62" customWidth="1"/>
    <col min="9985" max="9985" width="11.375" style="62" customWidth="1"/>
    <col min="9986" max="9986" width="12.625" style="62" customWidth="1"/>
    <col min="9987" max="9987" width="12.5" style="62" customWidth="1"/>
    <col min="9988" max="10229" width="9" style="62"/>
    <col min="10230" max="10230" width="2.875" style="62" customWidth="1"/>
    <col min="10231" max="10231" width="9" style="62"/>
    <col min="10232" max="10232" width="12.625" style="62" customWidth="1"/>
    <col min="10233" max="10233" width="11.5" style="62" customWidth="1"/>
    <col min="10234" max="10234" width="10.125" style="62" customWidth="1"/>
    <col min="10235" max="10235" width="18.125" style="62" customWidth="1"/>
    <col min="10236" max="10236" width="10.375" style="62" customWidth="1"/>
    <col min="10237" max="10238" width="8.875" style="62" customWidth="1"/>
    <col min="10239" max="10239" width="13.5" style="62" customWidth="1"/>
    <col min="10240" max="10240" width="12.625" style="62" customWidth="1"/>
    <col min="10241" max="10241" width="11.375" style="62" customWidth="1"/>
    <col min="10242" max="10242" width="12.625" style="62" customWidth="1"/>
    <col min="10243" max="10243" width="12.5" style="62" customWidth="1"/>
    <col min="10244" max="10485" width="9" style="62"/>
    <col min="10486" max="10486" width="2.875" style="62" customWidth="1"/>
    <col min="10487" max="10487" width="9" style="62"/>
    <col min="10488" max="10488" width="12.625" style="62" customWidth="1"/>
    <col min="10489" max="10489" width="11.5" style="62" customWidth="1"/>
    <col min="10490" max="10490" width="10.125" style="62" customWidth="1"/>
    <col min="10491" max="10491" width="18.125" style="62" customWidth="1"/>
    <col min="10492" max="10492" width="10.375" style="62" customWidth="1"/>
    <col min="10493" max="10494" width="8.875" style="62" customWidth="1"/>
    <col min="10495" max="10495" width="13.5" style="62" customWidth="1"/>
    <col min="10496" max="10496" width="12.625" style="62" customWidth="1"/>
    <col min="10497" max="10497" width="11.375" style="62" customWidth="1"/>
    <col min="10498" max="10498" width="12.625" style="62" customWidth="1"/>
    <col min="10499" max="10499" width="12.5" style="62" customWidth="1"/>
    <col min="10500" max="10741" width="9" style="62"/>
    <col min="10742" max="10742" width="2.875" style="62" customWidth="1"/>
    <col min="10743" max="10743" width="9" style="62"/>
    <col min="10744" max="10744" width="12.625" style="62" customWidth="1"/>
    <col min="10745" max="10745" width="11.5" style="62" customWidth="1"/>
    <col min="10746" max="10746" width="10.125" style="62" customWidth="1"/>
    <col min="10747" max="10747" width="18.125" style="62" customWidth="1"/>
    <col min="10748" max="10748" width="10.375" style="62" customWidth="1"/>
    <col min="10749" max="10750" width="8.875" style="62" customWidth="1"/>
    <col min="10751" max="10751" width="13.5" style="62" customWidth="1"/>
    <col min="10752" max="10752" width="12.625" style="62" customWidth="1"/>
    <col min="10753" max="10753" width="11.375" style="62" customWidth="1"/>
    <col min="10754" max="10754" width="12.625" style="62" customWidth="1"/>
    <col min="10755" max="10755" width="12.5" style="62" customWidth="1"/>
    <col min="10756" max="10997" width="9" style="62"/>
    <col min="10998" max="10998" width="2.875" style="62" customWidth="1"/>
    <col min="10999" max="10999" width="9" style="62"/>
    <col min="11000" max="11000" width="12.625" style="62" customWidth="1"/>
    <col min="11001" max="11001" width="11.5" style="62" customWidth="1"/>
    <col min="11002" max="11002" width="10.125" style="62" customWidth="1"/>
    <col min="11003" max="11003" width="18.125" style="62" customWidth="1"/>
    <col min="11004" max="11004" width="10.375" style="62" customWidth="1"/>
    <col min="11005" max="11006" width="8.875" style="62" customWidth="1"/>
    <col min="11007" max="11007" width="13.5" style="62" customWidth="1"/>
    <col min="11008" max="11008" width="12.625" style="62" customWidth="1"/>
    <col min="11009" max="11009" width="11.375" style="62" customWidth="1"/>
    <col min="11010" max="11010" width="12.625" style="62" customWidth="1"/>
    <col min="11011" max="11011" width="12.5" style="62" customWidth="1"/>
    <col min="11012" max="11253" width="9" style="62"/>
    <col min="11254" max="11254" width="2.875" style="62" customWidth="1"/>
    <col min="11255" max="11255" width="9" style="62"/>
    <col min="11256" max="11256" width="12.625" style="62" customWidth="1"/>
    <col min="11257" max="11257" width="11.5" style="62" customWidth="1"/>
    <col min="11258" max="11258" width="10.125" style="62" customWidth="1"/>
    <col min="11259" max="11259" width="18.125" style="62" customWidth="1"/>
    <col min="11260" max="11260" width="10.375" style="62" customWidth="1"/>
    <col min="11261" max="11262" width="8.875" style="62" customWidth="1"/>
    <col min="11263" max="11263" width="13.5" style="62" customWidth="1"/>
    <col min="11264" max="11264" width="12.625" style="62" customWidth="1"/>
    <col min="11265" max="11265" width="11.375" style="62" customWidth="1"/>
    <col min="11266" max="11266" width="12.625" style="62" customWidth="1"/>
    <col min="11267" max="11267" width="12.5" style="62" customWidth="1"/>
    <col min="11268" max="11509" width="9" style="62"/>
    <col min="11510" max="11510" width="2.875" style="62" customWidth="1"/>
    <col min="11511" max="11511" width="9" style="62"/>
    <col min="11512" max="11512" width="12.625" style="62" customWidth="1"/>
    <col min="11513" max="11513" width="11.5" style="62" customWidth="1"/>
    <col min="11514" max="11514" width="10.125" style="62" customWidth="1"/>
    <col min="11515" max="11515" width="18.125" style="62" customWidth="1"/>
    <col min="11516" max="11516" width="10.375" style="62" customWidth="1"/>
    <col min="11517" max="11518" width="8.875" style="62" customWidth="1"/>
    <col min="11519" max="11519" width="13.5" style="62" customWidth="1"/>
    <col min="11520" max="11520" width="12.625" style="62" customWidth="1"/>
    <col min="11521" max="11521" width="11.375" style="62" customWidth="1"/>
    <col min="11522" max="11522" width="12.625" style="62" customWidth="1"/>
    <col min="11523" max="11523" width="12.5" style="62" customWidth="1"/>
    <col min="11524" max="11765" width="9" style="62"/>
    <col min="11766" max="11766" width="2.875" style="62" customWidth="1"/>
    <col min="11767" max="11767" width="9" style="62"/>
    <col min="11768" max="11768" width="12.625" style="62" customWidth="1"/>
    <col min="11769" max="11769" width="11.5" style="62" customWidth="1"/>
    <col min="11770" max="11770" width="10.125" style="62" customWidth="1"/>
    <col min="11771" max="11771" width="18.125" style="62" customWidth="1"/>
    <col min="11772" max="11772" width="10.375" style="62" customWidth="1"/>
    <col min="11773" max="11774" width="8.875" style="62" customWidth="1"/>
    <col min="11775" max="11775" width="13.5" style="62" customWidth="1"/>
    <col min="11776" max="11776" width="12.625" style="62" customWidth="1"/>
    <col min="11777" max="11777" width="11.375" style="62" customWidth="1"/>
    <col min="11778" max="11778" width="12.625" style="62" customWidth="1"/>
    <col min="11779" max="11779" width="12.5" style="62" customWidth="1"/>
    <col min="11780" max="12021" width="9" style="62"/>
    <col min="12022" max="12022" width="2.875" style="62" customWidth="1"/>
    <col min="12023" max="12023" width="9" style="62"/>
    <col min="12024" max="12024" width="12.625" style="62" customWidth="1"/>
    <col min="12025" max="12025" width="11.5" style="62" customWidth="1"/>
    <col min="12026" max="12026" width="10.125" style="62" customWidth="1"/>
    <col min="12027" max="12027" width="18.125" style="62" customWidth="1"/>
    <col min="12028" max="12028" width="10.375" style="62" customWidth="1"/>
    <col min="12029" max="12030" width="8.875" style="62" customWidth="1"/>
    <col min="12031" max="12031" width="13.5" style="62" customWidth="1"/>
    <col min="12032" max="12032" width="12.625" style="62" customWidth="1"/>
    <col min="12033" max="12033" width="11.375" style="62" customWidth="1"/>
    <col min="12034" max="12034" width="12.625" style="62" customWidth="1"/>
    <col min="12035" max="12035" width="12.5" style="62" customWidth="1"/>
    <col min="12036" max="12277" width="9" style="62"/>
    <col min="12278" max="12278" width="2.875" style="62" customWidth="1"/>
    <col min="12279" max="12279" width="9" style="62"/>
    <col min="12280" max="12280" width="12.625" style="62" customWidth="1"/>
    <col min="12281" max="12281" width="11.5" style="62" customWidth="1"/>
    <col min="12282" max="12282" width="10.125" style="62" customWidth="1"/>
    <col min="12283" max="12283" width="18.125" style="62" customWidth="1"/>
    <col min="12284" max="12284" width="10.375" style="62" customWidth="1"/>
    <col min="12285" max="12286" width="8.875" style="62" customWidth="1"/>
    <col min="12287" max="12287" width="13.5" style="62" customWidth="1"/>
    <col min="12288" max="12288" width="12.625" style="62" customWidth="1"/>
    <col min="12289" max="12289" width="11.375" style="62" customWidth="1"/>
    <col min="12290" max="12290" width="12.625" style="62" customWidth="1"/>
    <col min="12291" max="12291" width="12.5" style="62" customWidth="1"/>
    <col min="12292" max="12533" width="9" style="62"/>
    <col min="12534" max="12534" width="2.875" style="62" customWidth="1"/>
    <col min="12535" max="12535" width="9" style="62"/>
    <col min="12536" max="12536" width="12.625" style="62" customWidth="1"/>
    <col min="12537" max="12537" width="11.5" style="62" customWidth="1"/>
    <col min="12538" max="12538" width="10.125" style="62" customWidth="1"/>
    <col min="12539" max="12539" width="18.125" style="62" customWidth="1"/>
    <col min="12540" max="12540" width="10.375" style="62" customWidth="1"/>
    <col min="12541" max="12542" width="8.875" style="62" customWidth="1"/>
    <col min="12543" max="12543" width="13.5" style="62" customWidth="1"/>
    <col min="12544" max="12544" width="12.625" style="62" customWidth="1"/>
    <col min="12545" max="12545" width="11.375" style="62" customWidth="1"/>
    <col min="12546" max="12546" width="12.625" style="62" customWidth="1"/>
    <col min="12547" max="12547" width="12.5" style="62" customWidth="1"/>
    <col min="12548" max="12789" width="9" style="62"/>
    <col min="12790" max="12790" width="2.875" style="62" customWidth="1"/>
    <col min="12791" max="12791" width="9" style="62"/>
    <col min="12792" max="12792" width="12.625" style="62" customWidth="1"/>
    <col min="12793" max="12793" width="11.5" style="62" customWidth="1"/>
    <col min="12794" max="12794" width="10.125" style="62" customWidth="1"/>
    <col min="12795" max="12795" width="18.125" style="62" customWidth="1"/>
    <col min="12796" max="12796" width="10.375" style="62" customWidth="1"/>
    <col min="12797" max="12798" width="8.875" style="62" customWidth="1"/>
    <col min="12799" max="12799" width="13.5" style="62" customWidth="1"/>
    <col min="12800" max="12800" width="12.625" style="62" customWidth="1"/>
    <col min="12801" max="12801" width="11.375" style="62" customWidth="1"/>
    <col min="12802" max="12802" width="12.625" style="62" customWidth="1"/>
    <col min="12803" max="12803" width="12.5" style="62" customWidth="1"/>
    <col min="12804" max="13045" width="9" style="62"/>
    <col min="13046" max="13046" width="2.875" style="62" customWidth="1"/>
    <col min="13047" max="13047" width="9" style="62"/>
    <col min="13048" max="13048" width="12.625" style="62" customWidth="1"/>
    <col min="13049" max="13049" width="11.5" style="62" customWidth="1"/>
    <col min="13050" max="13050" width="10.125" style="62" customWidth="1"/>
    <col min="13051" max="13051" width="18.125" style="62" customWidth="1"/>
    <col min="13052" max="13052" width="10.375" style="62" customWidth="1"/>
    <col min="13053" max="13054" width="8.875" style="62" customWidth="1"/>
    <col min="13055" max="13055" width="13.5" style="62" customWidth="1"/>
    <col min="13056" max="13056" width="12.625" style="62" customWidth="1"/>
    <col min="13057" max="13057" width="11.375" style="62" customWidth="1"/>
    <col min="13058" max="13058" width="12.625" style="62" customWidth="1"/>
    <col min="13059" max="13059" width="12.5" style="62" customWidth="1"/>
    <col min="13060" max="13301" width="9" style="62"/>
    <col min="13302" max="13302" width="2.875" style="62" customWidth="1"/>
    <col min="13303" max="13303" width="9" style="62"/>
    <col min="13304" max="13304" width="12.625" style="62" customWidth="1"/>
    <col min="13305" max="13305" width="11.5" style="62" customWidth="1"/>
    <col min="13306" max="13306" width="10.125" style="62" customWidth="1"/>
    <col min="13307" max="13307" width="18.125" style="62" customWidth="1"/>
    <col min="13308" max="13308" width="10.375" style="62" customWidth="1"/>
    <col min="13309" max="13310" width="8.875" style="62" customWidth="1"/>
    <col min="13311" max="13311" width="13.5" style="62" customWidth="1"/>
    <col min="13312" max="13312" width="12.625" style="62" customWidth="1"/>
    <col min="13313" max="13313" width="11.375" style="62" customWidth="1"/>
    <col min="13314" max="13314" width="12.625" style="62" customWidth="1"/>
    <col min="13315" max="13315" width="12.5" style="62" customWidth="1"/>
    <col min="13316" max="13557" width="9" style="62"/>
    <col min="13558" max="13558" width="2.875" style="62" customWidth="1"/>
    <col min="13559" max="13559" width="9" style="62"/>
    <col min="13560" max="13560" width="12.625" style="62" customWidth="1"/>
    <col min="13561" max="13561" width="11.5" style="62" customWidth="1"/>
    <col min="13562" max="13562" width="10.125" style="62" customWidth="1"/>
    <col min="13563" max="13563" width="18.125" style="62" customWidth="1"/>
    <col min="13564" max="13564" width="10.375" style="62" customWidth="1"/>
    <col min="13565" max="13566" width="8.875" style="62" customWidth="1"/>
    <col min="13567" max="13567" width="13.5" style="62" customWidth="1"/>
    <col min="13568" max="13568" width="12.625" style="62" customWidth="1"/>
    <col min="13569" max="13569" width="11.375" style="62" customWidth="1"/>
    <col min="13570" max="13570" width="12.625" style="62" customWidth="1"/>
    <col min="13571" max="13571" width="12.5" style="62" customWidth="1"/>
    <col min="13572" max="13813" width="9" style="62"/>
    <col min="13814" max="13814" width="2.875" style="62" customWidth="1"/>
    <col min="13815" max="13815" width="9" style="62"/>
    <col min="13816" max="13816" width="12.625" style="62" customWidth="1"/>
    <col min="13817" max="13817" width="11.5" style="62" customWidth="1"/>
    <col min="13818" max="13818" width="10.125" style="62" customWidth="1"/>
    <col min="13819" max="13819" width="18.125" style="62" customWidth="1"/>
    <col min="13820" max="13820" width="10.375" style="62" customWidth="1"/>
    <col min="13821" max="13822" width="8.875" style="62" customWidth="1"/>
    <col min="13823" max="13823" width="13.5" style="62" customWidth="1"/>
    <col min="13824" max="13824" width="12.625" style="62" customWidth="1"/>
    <col min="13825" max="13825" width="11.375" style="62" customWidth="1"/>
    <col min="13826" max="13826" width="12.625" style="62" customWidth="1"/>
    <col min="13827" max="13827" width="12.5" style="62" customWidth="1"/>
    <col min="13828" max="14069" width="9" style="62"/>
    <col min="14070" max="14070" width="2.875" style="62" customWidth="1"/>
    <col min="14071" max="14071" width="9" style="62"/>
    <col min="14072" max="14072" width="12.625" style="62" customWidth="1"/>
    <col min="14073" max="14073" width="11.5" style="62" customWidth="1"/>
    <col min="14074" max="14074" width="10.125" style="62" customWidth="1"/>
    <col min="14075" max="14075" width="18.125" style="62" customWidth="1"/>
    <col min="14076" max="14076" width="10.375" style="62" customWidth="1"/>
    <col min="14077" max="14078" width="8.875" style="62" customWidth="1"/>
    <col min="14079" max="14079" width="13.5" style="62" customWidth="1"/>
    <col min="14080" max="14080" width="12.625" style="62" customWidth="1"/>
    <col min="14081" max="14081" width="11.375" style="62" customWidth="1"/>
    <col min="14082" max="14082" width="12.625" style="62" customWidth="1"/>
    <col min="14083" max="14083" width="12.5" style="62" customWidth="1"/>
    <col min="14084" max="14325" width="9" style="62"/>
    <col min="14326" max="14326" width="2.875" style="62" customWidth="1"/>
    <col min="14327" max="14327" width="9" style="62"/>
    <col min="14328" max="14328" width="12.625" style="62" customWidth="1"/>
    <col min="14329" max="14329" width="11.5" style="62" customWidth="1"/>
    <col min="14330" max="14330" width="10.125" style="62" customWidth="1"/>
    <col min="14331" max="14331" width="18.125" style="62" customWidth="1"/>
    <col min="14332" max="14332" width="10.375" style="62" customWidth="1"/>
    <col min="14333" max="14334" width="8.875" style="62" customWidth="1"/>
    <col min="14335" max="14335" width="13.5" style="62" customWidth="1"/>
    <col min="14336" max="14336" width="12.625" style="62" customWidth="1"/>
    <col min="14337" max="14337" width="11.375" style="62" customWidth="1"/>
    <col min="14338" max="14338" width="12.625" style="62" customWidth="1"/>
    <col min="14339" max="14339" width="12.5" style="62" customWidth="1"/>
    <col min="14340" max="14581" width="9" style="62"/>
    <col min="14582" max="14582" width="2.875" style="62" customWidth="1"/>
    <col min="14583" max="14583" width="9" style="62"/>
    <col min="14584" max="14584" width="12.625" style="62" customWidth="1"/>
    <col min="14585" max="14585" width="11.5" style="62" customWidth="1"/>
    <col min="14586" max="14586" width="10.125" style="62" customWidth="1"/>
    <col min="14587" max="14587" width="18.125" style="62" customWidth="1"/>
    <col min="14588" max="14588" width="10.375" style="62" customWidth="1"/>
    <col min="14589" max="14590" width="8.875" style="62" customWidth="1"/>
    <col min="14591" max="14591" width="13.5" style="62" customWidth="1"/>
    <col min="14592" max="14592" width="12.625" style="62" customWidth="1"/>
    <col min="14593" max="14593" width="11.375" style="62" customWidth="1"/>
    <col min="14594" max="14594" width="12.625" style="62" customWidth="1"/>
    <col min="14595" max="14595" width="12.5" style="62" customWidth="1"/>
    <col min="14596" max="14837" width="9" style="62"/>
    <col min="14838" max="14838" width="2.875" style="62" customWidth="1"/>
    <col min="14839" max="14839" width="9" style="62"/>
    <col min="14840" max="14840" width="12.625" style="62" customWidth="1"/>
    <col min="14841" max="14841" width="11.5" style="62" customWidth="1"/>
    <col min="14842" max="14842" width="10.125" style="62" customWidth="1"/>
    <col min="14843" max="14843" width="18.125" style="62" customWidth="1"/>
    <col min="14844" max="14844" width="10.375" style="62" customWidth="1"/>
    <col min="14845" max="14846" width="8.875" style="62" customWidth="1"/>
    <col min="14847" max="14847" width="13.5" style="62" customWidth="1"/>
    <col min="14848" max="14848" width="12.625" style="62" customWidth="1"/>
    <col min="14849" max="14849" width="11.375" style="62" customWidth="1"/>
    <col min="14850" max="14850" width="12.625" style="62" customWidth="1"/>
    <col min="14851" max="14851" width="12.5" style="62" customWidth="1"/>
    <col min="14852" max="15093" width="9" style="62"/>
    <col min="15094" max="15094" width="2.875" style="62" customWidth="1"/>
    <col min="15095" max="15095" width="9" style="62"/>
    <col min="15096" max="15096" width="12.625" style="62" customWidth="1"/>
    <col min="15097" max="15097" width="11.5" style="62" customWidth="1"/>
    <col min="15098" max="15098" width="10.125" style="62" customWidth="1"/>
    <col min="15099" max="15099" width="18.125" style="62" customWidth="1"/>
    <col min="15100" max="15100" width="10.375" style="62" customWidth="1"/>
    <col min="15101" max="15102" width="8.875" style="62" customWidth="1"/>
    <col min="15103" max="15103" width="13.5" style="62" customWidth="1"/>
    <col min="15104" max="15104" width="12.625" style="62" customWidth="1"/>
    <col min="15105" max="15105" width="11.375" style="62" customWidth="1"/>
    <col min="15106" max="15106" width="12.625" style="62" customWidth="1"/>
    <col min="15107" max="15107" width="12.5" style="62" customWidth="1"/>
    <col min="15108" max="15349" width="9" style="62"/>
    <col min="15350" max="15350" width="2.875" style="62" customWidth="1"/>
    <col min="15351" max="15351" width="9" style="62"/>
    <col min="15352" max="15352" width="12.625" style="62" customWidth="1"/>
    <col min="15353" max="15353" width="11.5" style="62" customWidth="1"/>
    <col min="15354" max="15354" width="10.125" style="62" customWidth="1"/>
    <col min="15355" max="15355" width="18.125" style="62" customWidth="1"/>
    <col min="15356" max="15356" width="10.375" style="62" customWidth="1"/>
    <col min="15357" max="15358" width="8.875" style="62" customWidth="1"/>
    <col min="15359" max="15359" width="13.5" style="62" customWidth="1"/>
    <col min="15360" max="15360" width="12.625" style="62" customWidth="1"/>
    <col min="15361" max="15361" width="11.375" style="62" customWidth="1"/>
    <col min="15362" max="15362" width="12.625" style="62" customWidth="1"/>
    <col min="15363" max="15363" width="12.5" style="62" customWidth="1"/>
    <col min="15364" max="15605" width="9" style="62"/>
    <col min="15606" max="15606" width="2.875" style="62" customWidth="1"/>
    <col min="15607" max="15607" width="9" style="62"/>
    <col min="15608" max="15608" width="12.625" style="62" customWidth="1"/>
    <col min="15609" max="15609" width="11.5" style="62" customWidth="1"/>
    <col min="15610" max="15610" width="10.125" style="62" customWidth="1"/>
    <col min="15611" max="15611" width="18.125" style="62" customWidth="1"/>
    <col min="15612" max="15612" width="10.375" style="62" customWidth="1"/>
    <col min="15613" max="15614" width="8.875" style="62" customWidth="1"/>
    <col min="15615" max="15615" width="13.5" style="62" customWidth="1"/>
    <col min="15616" max="15616" width="12.625" style="62" customWidth="1"/>
    <col min="15617" max="15617" width="11.375" style="62" customWidth="1"/>
    <col min="15618" max="15618" width="12.625" style="62" customWidth="1"/>
    <col min="15619" max="15619" width="12.5" style="62" customWidth="1"/>
    <col min="15620" max="15861" width="9" style="62"/>
    <col min="15862" max="15862" width="2.875" style="62" customWidth="1"/>
    <col min="15863" max="15863" width="9" style="62"/>
    <col min="15864" max="15864" width="12.625" style="62" customWidth="1"/>
    <col min="15865" max="15865" width="11.5" style="62" customWidth="1"/>
    <col min="15866" max="15866" width="10.125" style="62" customWidth="1"/>
    <col min="15867" max="15867" width="18.125" style="62" customWidth="1"/>
    <col min="15868" max="15868" width="10.375" style="62" customWidth="1"/>
    <col min="15869" max="15870" width="8.875" style="62" customWidth="1"/>
    <col min="15871" max="15871" width="13.5" style="62" customWidth="1"/>
    <col min="15872" max="15872" width="12.625" style="62" customWidth="1"/>
    <col min="15873" max="15873" width="11.375" style="62" customWidth="1"/>
    <col min="15874" max="15874" width="12.625" style="62" customWidth="1"/>
    <col min="15875" max="15875" width="12.5" style="62" customWidth="1"/>
    <col min="15876" max="16117" width="9" style="62"/>
    <col min="16118" max="16118" width="2.875" style="62" customWidth="1"/>
    <col min="16119" max="16119" width="9" style="62"/>
    <col min="16120" max="16120" width="12.625" style="62" customWidth="1"/>
    <col min="16121" max="16121" width="11.5" style="62" customWidth="1"/>
    <col min="16122" max="16122" width="10.125" style="62" customWidth="1"/>
    <col min="16123" max="16123" width="18.125" style="62" customWidth="1"/>
    <col min="16124" max="16124" width="10.375" style="62" customWidth="1"/>
    <col min="16125" max="16126" width="8.875" style="62" customWidth="1"/>
    <col min="16127" max="16127" width="13.5" style="62" customWidth="1"/>
    <col min="16128" max="16128" width="12.625" style="62" customWidth="1"/>
    <col min="16129" max="16129" width="11.375" style="62" customWidth="1"/>
    <col min="16130" max="16130" width="12.625" style="62" customWidth="1"/>
    <col min="16131" max="16131" width="12.5" style="62" customWidth="1"/>
    <col min="16132" max="16384" width="9" style="62"/>
  </cols>
  <sheetData>
    <row r="1" spans="1:9" s="1" customFormat="1" ht="44.1" customHeight="1" x14ac:dyDescent="0.1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s="4" customFormat="1" x14ac:dyDescent="0.15">
      <c r="A2" s="2" t="s">
        <v>1</v>
      </c>
      <c r="B2" s="71" t="s">
        <v>2</v>
      </c>
      <c r="C2" s="71"/>
      <c r="D2" s="71"/>
      <c r="E2" s="71"/>
      <c r="F2" s="71"/>
      <c r="G2" s="71"/>
      <c r="H2" s="71"/>
      <c r="I2" s="3"/>
    </row>
    <row r="3" spans="1:9" s="4" customFormat="1" x14ac:dyDescent="0.15">
      <c r="A3" s="2" t="s">
        <v>3</v>
      </c>
      <c r="B3" s="2" t="s">
        <v>4</v>
      </c>
      <c r="C3" s="3"/>
      <c r="D3" s="3"/>
      <c r="E3" s="3"/>
      <c r="F3" s="3"/>
      <c r="G3" s="3"/>
      <c r="H3" s="3"/>
      <c r="I3" s="3"/>
    </row>
    <row r="4" spans="1:9" s="4" customFormat="1" x14ac:dyDescent="0.15">
      <c r="A4" s="2" t="s">
        <v>5</v>
      </c>
      <c r="B4" s="72">
        <v>43488</v>
      </c>
      <c r="C4" s="71"/>
      <c r="D4" s="71"/>
      <c r="E4" s="71"/>
      <c r="F4" s="71"/>
      <c r="G4" s="71"/>
      <c r="H4" s="71"/>
      <c r="I4" s="3"/>
    </row>
    <row r="5" spans="1:9" s="4" customFormat="1" x14ac:dyDescent="0.15">
      <c r="A5" s="2" t="s">
        <v>6</v>
      </c>
      <c r="B5" s="71" t="s">
        <v>7</v>
      </c>
      <c r="C5" s="71"/>
      <c r="D5" s="71"/>
      <c r="E5" s="71"/>
      <c r="F5" s="71"/>
      <c r="G5" s="71"/>
      <c r="H5" s="71"/>
      <c r="I5" s="3"/>
    </row>
    <row r="6" spans="1:9" s="4" customFormat="1" x14ac:dyDescent="0.15">
      <c r="A6" s="5" t="s">
        <v>8</v>
      </c>
      <c r="B6" s="73" t="s">
        <v>9</v>
      </c>
      <c r="C6" s="71"/>
      <c r="D6" s="71"/>
      <c r="E6" s="71"/>
      <c r="F6" s="71"/>
      <c r="G6" s="71"/>
      <c r="H6" s="71"/>
      <c r="I6" s="3"/>
    </row>
    <row r="7" spans="1:9" s="6" customFormat="1" x14ac:dyDescent="0.15">
      <c r="A7" s="74" t="s">
        <v>10</v>
      </c>
      <c r="B7" s="76" t="s">
        <v>11</v>
      </c>
      <c r="C7" s="76" t="s">
        <v>12</v>
      </c>
      <c r="D7" s="76"/>
      <c r="E7" s="76"/>
      <c r="F7" s="76"/>
      <c r="G7" s="76" t="s">
        <v>13</v>
      </c>
      <c r="H7" s="76"/>
      <c r="I7" s="76" t="s">
        <v>14</v>
      </c>
    </row>
    <row r="8" spans="1:9" s="6" customFormat="1" x14ac:dyDescent="0.15">
      <c r="A8" s="75"/>
      <c r="B8" s="76"/>
      <c r="C8" s="7" t="s">
        <v>15</v>
      </c>
      <c r="D8" s="7" t="s">
        <v>16</v>
      </c>
      <c r="E8" s="7" t="s">
        <v>15</v>
      </c>
      <c r="F8" s="7" t="s">
        <v>16</v>
      </c>
      <c r="G8" s="7" t="s">
        <v>17</v>
      </c>
      <c r="H8" s="7" t="s">
        <v>18</v>
      </c>
      <c r="I8" s="76"/>
    </row>
    <row r="9" spans="1:9" s="13" customFormat="1" x14ac:dyDescent="0.15">
      <c r="A9" s="8" t="s">
        <v>19</v>
      </c>
      <c r="B9" s="9" t="s">
        <v>20</v>
      </c>
      <c r="C9" s="10">
        <v>210</v>
      </c>
      <c r="D9" s="11" t="s">
        <v>21</v>
      </c>
      <c r="E9" s="10">
        <v>1</v>
      </c>
      <c r="F9" s="11" t="s">
        <v>22</v>
      </c>
      <c r="G9" s="12">
        <v>600</v>
      </c>
      <c r="H9" s="12">
        <f>C9*E9*G9</f>
        <v>126000</v>
      </c>
      <c r="I9" s="9" t="s">
        <v>23</v>
      </c>
    </row>
    <row r="10" spans="1:9" s="13" customFormat="1" x14ac:dyDescent="0.15">
      <c r="A10" s="77" t="s">
        <v>24</v>
      </c>
      <c r="B10" s="77"/>
      <c r="C10" s="77"/>
      <c r="D10" s="77"/>
      <c r="E10" s="77"/>
      <c r="F10" s="77"/>
      <c r="G10" s="14">
        <v>7.0000000000000007E-2</v>
      </c>
      <c r="H10" s="15">
        <f>H9*G10</f>
        <v>8820</v>
      </c>
      <c r="I10" s="16"/>
    </row>
    <row r="11" spans="1:9" s="13" customFormat="1" x14ac:dyDescent="0.15">
      <c r="A11" s="78" t="s">
        <v>25</v>
      </c>
      <c r="B11" s="78"/>
      <c r="C11" s="78"/>
      <c r="D11" s="78"/>
      <c r="E11" s="78"/>
      <c r="F11" s="78"/>
      <c r="G11" s="78"/>
      <c r="H11" s="17">
        <f>SUM(H9:H10)</f>
        <v>134820</v>
      </c>
      <c r="I11" s="18"/>
    </row>
    <row r="12" spans="1:9" s="13" customFormat="1" x14ac:dyDescent="0.15">
      <c r="A12" s="79" t="s">
        <v>26</v>
      </c>
      <c r="B12" s="19" t="s">
        <v>27</v>
      </c>
      <c r="C12" s="20">
        <v>130</v>
      </c>
      <c r="D12" s="20" t="s">
        <v>28</v>
      </c>
      <c r="E12" s="20">
        <v>1</v>
      </c>
      <c r="F12" s="20" t="s">
        <v>29</v>
      </c>
      <c r="G12" s="21">
        <v>35</v>
      </c>
      <c r="H12" s="12">
        <f t="shared" ref="H12:H23" si="0">C12*E12*G12</f>
        <v>4550</v>
      </c>
      <c r="I12" s="18"/>
    </row>
    <row r="13" spans="1:9" s="13" customFormat="1" x14ac:dyDescent="0.15">
      <c r="A13" s="79"/>
      <c r="B13" s="19" t="s">
        <v>30</v>
      </c>
      <c r="C13" s="20">
        <v>1</v>
      </c>
      <c r="D13" s="20" t="s">
        <v>31</v>
      </c>
      <c r="E13" s="20">
        <v>1</v>
      </c>
      <c r="F13" s="20" t="s">
        <v>29</v>
      </c>
      <c r="G13" s="21">
        <v>2000</v>
      </c>
      <c r="H13" s="12">
        <f t="shared" si="0"/>
        <v>2000</v>
      </c>
      <c r="I13" s="18"/>
    </row>
    <row r="14" spans="1:9" s="13" customFormat="1" x14ac:dyDescent="0.15">
      <c r="A14" s="79"/>
      <c r="B14" s="19" t="s">
        <v>32</v>
      </c>
      <c r="C14" s="20">
        <v>1</v>
      </c>
      <c r="D14" s="20" t="s">
        <v>29</v>
      </c>
      <c r="E14" s="20">
        <v>1</v>
      </c>
      <c r="F14" s="20" t="s">
        <v>29</v>
      </c>
      <c r="G14" s="21">
        <v>6000</v>
      </c>
      <c r="H14" s="12">
        <f t="shared" si="0"/>
        <v>6000</v>
      </c>
      <c r="I14" s="18"/>
    </row>
    <row r="15" spans="1:9" s="13" customFormat="1" x14ac:dyDescent="0.15">
      <c r="A15" s="79"/>
      <c r="B15" s="19" t="s">
        <v>33</v>
      </c>
      <c r="C15" s="20">
        <v>24</v>
      </c>
      <c r="D15" s="20" t="s">
        <v>34</v>
      </c>
      <c r="E15" s="20">
        <v>1</v>
      </c>
      <c r="F15" s="20" t="s">
        <v>29</v>
      </c>
      <c r="G15" s="21">
        <v>350</v>
      </c>
      <c r="H15" s="12">
        <f t="shared" si="0"/>
        <v>8400</v>
      </c>
      <c r="I15" s="18"/>
    </row>
    <row r="16" spans="1:9" s="13" customFormat="1" x14ac:dyDescent="0.15">
      <c r="A16" s="79"/>
      <c r="B16" s="19" t="s">
        <v>35</v>
      </c>
      <c r="C16" s="20">
        <v>19.600000000000001</v>
      </c>
      <c r="D16" s="20" t="s">
        <v>36</v>
      </c>
      <c r="E16" s="20">
        <v>1</v>
      </c>
      <c r="F16" s="20" t="s">
        <v>29</v>
      </c>
      <c r="G16" s="21">
        <v>200</v>
      </c>
      <c r="H16" s="12">
        <f t="shared" si="0"/>
        <v>3920.0000000000005</v>
      </c>
      <c r="I16" s="18"/>
    </row>
    <row r="17" spans="1:9" s="13" customFormat="1" x14ac:dyDescent="0.15">
      <c r="A17" s="79"/>
      <c r="B17" s="19" t="s">
        <v>37</v>
      </c>
      <c r="C17" s="20">
        <v>19.600000000000001</v>
      </c>
      <c r="D17" s="22" t="s">
        <v>28</v>
      </c>
      <c r="E17" s="20">
        <v>1</v>
      </c>
      <c r="F17" s="20" t="s">
        <v>29</v>
      </c>
      <c r="G17" s="21">
        <v>220</v>
      </c>
      <c r="H17" s="12">
        <f>C17*E17*G17</f>
        <v>4312</v>
      </c>
      <c r="I17" s="18"/>
    </row>
    <row r="18" spans="1:9" s="13" customFormat="1" x14ac:dyDescent="0.15">
      <c r="A18" s="79"/>
      <c r="B18" s="19" t="s">
        <v>38</v>
      </c>
      <c r="C18" s="20">
        <v>1</v>
      </c>
      <c r="D18" s="22" t="s">
        <v>39</v>
      </c>
      <c r="E18" s="20">
        <v>1</v>
      </c>
      <c r="F18" s="20" t="s">
        <v>29</v>
      </c>
      <c r="G18" s="21">
        <v>8500</v>
      </c>
      <c r="H18" s="12">
        <f t="shared" si="0"/>
        <v>8500</v>
      </c>
      <c r="I18" s="18"/>
    </row>
    <row r="19" spans="1:9" s="13" customFormat="1" x14ac:dyDescent="0.15">
      <c r="A19" s="79"/>
      <c r="B19" s="19" t="s">
        <v>40</v>
      </c>
      <c r="C19" s="20">
        <v>1</v>
      </c>
      <c r="D19" s="22" t="s">
        <v>39</v>
      </c>
      <c r="E19" s="20">
        <v>1</v>
      </c>
      <c r="F19" s="20" t="s">
        <v>29</v>
      </c>
      <c r="G19" s="21">
        <v>7800</v>
      </c>
      <c r="H19" s="12">
        <f t="shared" si="0"/>
        <v>7800</v>
      </c>
      <c r="I19" s="18"/>
    </row>
    <row r="20" spans="1:9" s="13" customFormat="1" x14ac:dyDescent="0.15">
      <c r="A20" s="79"/>
      <c r="B20" s="19" t="s">
        <v>41</v>
      </c>
      <c r="C20" s="20">
        <v>3</v>
      </c>
      <c r="D20" s="22" t="s">
        <v>42</v>
      </c>
      <c r="E20" s="20">
        <v>1</v>
      </c>
      <c r="F20" s="20" t="s">
        <v>31</v>
      </c>
      <c r="G20" s="21">
        <v>350</v>
      </c>
      <c r="H20" s="12">
        <f t="shared" si="0"/>
        <v>1050</v>
      </c>
      <c r="I20" s="18"/>
    </row>
    <row r="21" spans="1:9" s="13" customFormat="1" x14ac:dyDescent="0.15">
      <c r="A21" s="79"/>
      <c r="B21" s="9" t="s">
        <v>43</v>
      </c>
      <c r="C21" s="23">
        <v>8</v>
      </c>
      <c r="D21" s="23" t="s">
        <v>44</v>
      </c>
      <c r="E21" s="23">
        <v>1</v>
      </c>
      <c r="F21" s="23" t="s">
        <v>29</v>
      </c>
      <c r="G21" s="12">
        <v>400</v>
      </c>
      <c r="H21" s="12">
        <f t="shared" si="0"/>
        <v>3200</v>
      </c>
      <c r="I21" s="18"/>
    </row>
    <row r="22" spans="1:9" s="13" customFormat="1" x14ac:dyDescent="0.15">
      <c r="A22" s="79"/>
      <c r="B22" s="9" t="s">
        <v>45</v>
      </c>
      <c r="C22" s="23">
        <v>8</v>
      </c>
      <c r="D22" s="23" t="s">
        <v>44</v>
      </c>
      <c r="E22" s="23">
        <v>1</v>
      </c>
      <c r="F22" s="23" t="s">
        <v>31</v>
      </c>
      <c r="G22" s="12">
        <v>5</v>
      </c>
      <c r="H22" s="21">
        <f t="shared" si="0"/>
        <v>40</v>
      </c>
      <c r="I22" s="18"/>
    </row>
    <row r="23" spans="1:9" s="13" customFormat="1" x14ac:dyDescent="0.15">
      <c r="A23" s="79"/>
      <c r="B23" s="9" t="s">
        <v>46</v>
      </c>
      <c r="C23" s="23">
        <v>4</v>
      </c>
      <c r="D23" s="23" t="s">
        <v>44</v>
      </c>
      <c r="E23" s="23">
        <v>1</v>
      </c>
      <c r="F23" s="23" t="s">
        <v>31</v>
      </c>
      <c r="G23" s="12">
        <v>300</v>
      </c>
      <c r="H23" s="12">
        <f t="shared" si="0"/>
        <v>1200</v>
      </c>
      <c r="I23" s="18"/>
    </row>
    <row r="24" spans="1:9" s="13" customFormat="1" x14ac:dyDescent="0.15">
      <c r="A24" s="67" t="s">
        <v>47</v>
      </c>
      <c r="B24" s="68"/>
      <c r="C24" s="68"/>
      <c r="D24" s="68"/>
      <c r="E24" s="68"/>
      <c r="F24" s="68"/>
      <c r="G24" s="69"/>
      <c r="H24" s="24">
        <f>SUM(H12:H23)</f>
        <v>50972</v>
      </c>
      <c r="I24" s="25"/>
    </row>
    <row r="25" spans="1:9" s="13" customFormat="1" x14ac:dyDescent="0.15">
      <c r="A25" s="79" t="s">
        <v>48</v>
      </c>
      <c r="B25" s="19" t="s">
        <v>49</v>
      </c>
      <c r="C25" s="20">
        <v>63</v>
      </c>
      <c r="D25" s="20" t="s">
        <v>28</v>
      </c>
      <c r="E25" s="20">
        <v>1</v>
      </c>
      <c r="F25" s="20" t="s">
        <v>50</v>
      </c>
      <c r="G25" s="21">
        <v>600</v>
      </c>
      <c r="H25" s="21">
        <f t="shared" ref="H25:H40" si="1">C25*E25*G25</f>
        <v>37800</v>
      </c>
      <c r="I25" s="18"/>
    </row>
    <row r="26" spans="1:9" s="13" customFormat="1" x14ac:dyDescent="0.15">
      <c r="A26" s="79"/>
      <c r="B26" s="19" t="s">
        <v>51</v>
      </c>
      <c r="C26" s="20">
        <v>18</v>
      </c>
      <c r="D26" s="20" t="s">
        <v>36</v>
      </c>
      <c r="E26" s="20">
        <v>1</v>
      </c>
      <c r="F26" s="20" t="s">
        <v>52</v>
      </c>
      <c r="G26" s="21">
        <v>600</v>
      </c>
      <c r="H26" s="21">
        <f t="shared" si="1"/>
        <v>10800</v>
      </c>
      <c r="I26" s="18"/>
    </row>
    <row r="27" spans="1:9" s="13" customFormat="1" x14ac:dyDescent="0.15">
      <c r="A27" s="79"/>
      <c r="B27" s="19" t="s">
        <v>53</v>
      </c>
      <c r="C27" s="20">
        <v>1</v>
      </c>
      <c r="D27" s="20" t="s">
        <v>31</v>
      </c>
      <c r="E27" s="20">
        <v>1</v>
      </c>
      <c r="F27" s="20" t="s">
        <v>50</v>
      </c>
      <c r="G27" s="21">
        <v>1200</v>
      </c>
      <c r="H27" s="21">
        <f t="shared" si="1"/>
        <v>1200</v>
      </c>
      <c r="I27" s="18"/>
    </row>
    <row r="28" spans="1:9" s="13" customFormat="1" x14ac:dyDescent="0.15">
      <c r="A28" s="79"/>
      <c r="B28" s="19" t="s">
        <v>54</v>
      </c>
      <c r="C28" s="20">
        <v>1</v>
      </c>
      <c r="D28" s="20" t="s">
        <v>55</v>
      </c>
      <c r="E28" s="20">
        <v>1</v>
      </c>
      <c r="F28" s="20" t="s">
        <v>50</v>
      </c>
      <c r="G28" s="21">
        <v>500</v>
      </c>
      <c r="H28" s="21">
        <v>0</v>
      </c>
      <c r="I28" s="18"/>
    </row>
    <row r="29" spans="1:9" s="13" customFormat="1" x14ac:dyDescent="0.15">
      <c r="A29" s="79"/>
      <c r="B29" s="19" t="s">
        <v>56</v>
      </c>
      <c r="C29" s="20">
        <v>3</v>
      </c>
      <c r="D29" s="20" t="s">
        <v>55</v>
      </c>
      <c r="E29" s="20">
        <v>1</v>
      </c>
      <c r="F29" s="20" t="s">
        <v>50</v>
      </c>
      <c r="G29" s="21">
        <v>1000</v>
      </c>
      <c r="H29" s="21">
        <f t="shared" si="1"/>
        <v>3000</v>
      </c>
      <c r="I29" s="18"/>
    </row>
    <row r="30" spans="1:9" s="13" customFormat="1" x14ac:dyDescent="0.15">
      <c r="A30" s="79"/>
      <c r="B30" s="19" t="s">
        <v>57</v>
      </c>
      <c r="C30" s="20">
        <v>3</v>
      </c>
      <c r="D30" s="20" t="s">
        <v>55</v>
      </c>
      <c r="E30" s="20">
        <v>1</v>
      </c>
      <c r="F30" s="20" t="s">
        <v>50</v>
      </c>
      <c r="G30" s="21">
        <v>300</v>
      </c>
      <c r="H30" s="21">
        <f t="shared" si="1"/>
        <v>900</v>
      </c>
      <c r="I30" s="18"/>
    </row>
    <row r="31" spans="1:9" s="13" customFormat="1" x14ac:dyDescent="0.15">
      <c r="A31" s="79"/>
      <c r="B31" s="19" t="s">
        <v>58</v>
      </c>
      <c r="C31" s="23">
        <v>4</v>
      </c>
      <c r="D31" s="20" t="s">
        <v>55</v>
      </c>
      <c r="E31" s="20">
        <v>1</v>
      </c>
      <c r="F31" s="20" t="s">
        <v>50</v>
      </c>
      <c r="G31" s="21">
        <v>500</v>
      </c>
      <c r="H31" s="21">
        <f t="shared" si="1"/>
        <v>2000</v>
      </c>
      <c r="I31" s="18"/>
    </row>
    <row r="32" spans="1:9" s="13" customFormat="1" ht="26.1" customHeight="1" x14ac:dyDescent="0.15">
      <c r="A32" s="79"/>
      <c r="B32" s="19" t="s">
        <v>59</v>
      </c>
      <c r="C32" s="20">
        <v>2</v>
      </c>
      <c r="D32" s="20" t="s">
        <v>55</v>
      </c>
      <c r="E32" s="20">
        <v>1</v>
      </c>
      <c r="F32" s="20" t="s">
        <v>50</v>
      </c>
      <c r="G32" s="21">
        <v>900</v>
      </c>
      <c r="H32" s="21">
        <f t="shared" si="1"/>
        <v>1800</v>
      </c>
      <c r="I32" s="18"/>
    </row>
    <row r="33" spans="1:9" s="13" customFormat="1" x14ac:dyDescent="0.15">
      <c r="A33" s="79"/>
      <c r="B33" s="19" t="s">
        <v>60</v>
      </c>
      <c r="C33" s="20">
        <v>2</v>
      </c>
      <c r="D33" s="20" t="s">
        <v>55</v>
      </c>
      <c r="E33" s="20">
        <v>1</v>
      </c>
      <c r="F33" s="20" t="s">
        <v>50</v>
      </c>
      <c r="G33" s="21">
        <v>600</v>
      </c>
      <c r="H33" s="21">
        <f t="shared" si="1"/>
        <v>1200</v>
      </c>
      <c r="I33" s="18"/>
    </row>
    <row r="34" spans="1:9" s="13" customFormat="1" ht="26.1" customHeight="1" x14ac:dyDescent="0.15">
      <c r="A34" s="79"/>
      <c r="B34" s="19" t="s">
        <v>61</v>
      </c>
      <c r="C34" s="20">
        <v>1</v>
      </c>
      <c r="D34" s="20" t="s">
        <v>55</v>
      </c>
      <c r="E34" s="20">
        <v>1</v>
      </c>
      <c r="F34" s="20" t="s">
        <v>50</v>
      </c>
      <c r="G34" s="21">
        <v>500</v>
      </c>
      <c r="H34" s="21">
        <f t="shared" si="1"/>
        <v>500</v>
      </c>
      <c r="I34" s="18"/>
    </row>
    <row r="35" spans="1:9" s="13" customFormat="1" x14ac:dyDescent="0.15">
      <c r="A35" s="79"/>
      <c r="B35" s="19" t="s">
        <v>62</v>
      </c>
      <c r="C35" s="20">
        <v>4</v>
      </c>
      <c r="D35" s="20" t="s">
        <v>44</v>
      </c>
      <c r="E35" s="20">
        <v>1</v>
      </c>
      <c r="F35" s="20" t="s">
        <v>52</v>
      </c>
      <c r="G35" s="21">
        <v>700</v>
      </c>
      <c r="H35" s="21">
        <f t="shared" si="1"/>
        <v>2800</v>
      </c>
      <c r="I35" s="18"/>
    </row>
    <row r="36" spans="1:9" s="13" customFormat="1" x14ac:dyDescent="0.15">
      <c r="A36" s="79"/>
      <c r="B36" s="19" t="s">
        <v>63</v>
      </c>
      <c r="C36" s="20">
        <v>6</v>
      </c>
      <c r="D36" s="20" t="s">
        <v>44</v>
      </c>
      <c r="E36" s="20">
        <v>1</v>
      </c>
      <c r="F36" s="20" t="s">
        <v>31</v>
      </c>
      <c r="G36" s="21">
        <v>450</v>
      </c>
      <c r="H36" s="21">
        <f t="shared" si="1"/>
        <v>2700</v>
      </c>
      <c r="I36" s="18"/>
    </row>
    <row r="37" spans="1:9" s="13" customFormat="1" x14ac:dyDescent="0.15">
      <c r="A37" s="79"/>
      <c r="B37" s="9" t="s">
        <v>64</v>
      </c>
      <c r="C37" s="23">
        <v>2</v>
      </c>
      <c r="D37" s="23" t="s">
        <v>44</v>
      </c>
      <c r="E37" s="23">
        <v>1</v>
      </c>
      <c r="F37" s="23" t="s">
        <v>31</v>
      </c>
      <c r="G37" s="12">
        <v>2000</v>
      </c>
      <c r="H37" s="12">
        <f t="shared" si="1"/>
        <v>4000</v>
      </c>
      <c r="I37" s="26"/>
    </row>
    <row r="38" spans="1:9" s="13" customFormat="1" x14ac:dyDescent="0.15">
      <c r="A38" s="79"/>
      <c r="B38" s="9" t="s">
        <v>65</v>
      </c>
      <c r="C38" s="23">
        <v>2</v>
      </c>
      <c r="D38" s="23" t="s">
        <v>44</v>
      </c>
      <c r="E38" s="23">
        <v>1</v>
      </c>
      <c r="F38" s="23" t="s">
        <v>31</v>
      </c>
      <c r="G38" s="12">
        <v>3000</v>
      </c>
      <c r="H38" s="12">
        <f t="shared" si="1"/>
        <v>6000</v>
      </c>
      <c r="I38" s="26"/>
    </row>
    <row r="39" spans="1:9" s="13" customFormat="1" x14ac:dyDescent="0.15">
      <c r="A39" s="79"/>
      <c r="B39" s="9" t="s">
        <v>66</v>
      </c>
      <c r="C39" s="23">
        <v>1</v>
      </c>
      <c r="D39" s="23" t="s">
        <v>44</v>
      </c>
      <c r="E39" s="23">
        <v>1</v>
      </c>
      <c r="F39" s="23" t="s">
        <v>31</v>
      </c>
      <c r="G39" s="12">
        <v>8000</v>
      </c>
      <c r="H39" s="12">
        <f t="shared" si="1"/>
        <v>8000</v>
      </c>
      <c r="I39" s="26"/>
    </row>
    <row r="40" spans="1:9" s="13" customFormat="1" x14ac:dyDescent="0.15">
      <c r="A40" s="79"/>
      <c r="B40" s="9" t="s">
        <v>67</v>
      </c>
      <c r="C40" s="23">
        <v>1</v>
      </c>
      <c r="D40" s="23" t="s">
        <v>44</v>
      </c>
      <c r="E40" s="23">
        <v>1</v>
      </c>
      <c r="F40" s="23" t="s">
        <v>31</v>
      </c>
      <c r="G40" s="12">
        <v>4000</v>
      </c>
      <c r="H40" s="12">
        <f t="shared" si="1"/>
        <v>4000</v>
      </c>
      <c r="I40" s="26"/>
    </row>
    <row r="41" spans="1:9" s="13" customFormat="1" x14ac:dyDescent="0.15">
      <c r="A41" s="67" t="s">
        <v>68</v>
      </c>
      <c r="B41" s="68"/>
      <c r="C41" s="68"/>
      <c r="D41" s="68"/>
      <c r="E41" s="68"/>
      <c r="F41" s="68"/>
      <c r="G41" s="69"/>
      <c r="H41" s="24">
        <f>SUM(H25:H40)</f>
        <v>86700</v>
      </c>
      <c r="I41" s="25"/>
    </row>
    <row r="42" spans="1:9" s="13" customFormat="1" x14ac:dyDescent="0.15">
      <c r="A42" s="80" t="s">
        <v>69</v>
      </c>
      <c r="B42" s="19" t="s">
        <v>70</v>
      </c>
      <c r="C42" s="20">
        <v>8</v>
      </c>
      <c r="D42" s="20" t="s">
        <v>71</v>
      </c>
      <c r="E42" s="20">
        <v>1</v>
      </c>
      <c r="F42" s="20" t="s">
        <v>50</v>
      </c>
      <c r="G42" s="21">
        <v>800</v>
      </c>
      <c r="H42" s="21">
        <f t="shared" ref="H42:H56" si="2">C42*E42*G42</f>
        <v>6400</v>
      </c>
      <c r="I42" s="18"/>
    </row>
    <row r="43" spans="1:9" s="13" customFormat="1" x14ac:dyDescent="0.15">
      <c r="A43" s="81"/>
      <c r="B43" s="9" t="s">
        <v>72</v>
      </c>
      <c r="C43" s="23">
        <v>4</v>
      </c>
      <c r="D43" s="23" t="s">
        <v>71</v>
      </c>
      <c r="E43" s="23">
        <v>1</v>
      </c>
      <c r="F43" s="23" t="s">
        <v>50</v>
      </c>
      <c r="G43" s="12">
        <v>800</v>
      </c>
      <c r="H43" s="12">
        <f t="shared" si="2"/>
        <v>3200</v>
      </c>
      <c r="I43" s="18"/>
    </row>
    <row r="44" spans="1:9" s="13" customFormat="1" x14ac:dyDescent="0.15">
      <c r="A44" s="81"/>
      <c r="B44" s="9" t="s">
        <v>73</v>
      </c>
      <c r="C44" s="23">
        <v>4</v>
      </c>
      <c r="D44" s="23" t="s">
        <v>71</v>
      </c>
      <c r="E44" s="23">
        <v>1</v>
      </c>
      <c r="F44" s="23" t="s">
        <v>50</v>
      </c>
      <c r="G44" s="12">
        <v>600</v>
      </c>
      <c r="H44" s="12">
        <f t="shared" si="2"/>
        <v>2400</v>
      </c>
      <c r="I44" s="18"/>
    </row>
    <row r="45" spans="1:9" s="13" customFormat="1" x14ac:dyDescent="0.15">
      <c r="A45" s="81"/>
      <c r="B45" s="9" t="s">
        <v>74</v>
      </c>
      <c r="C45" s="23">
        <v>5</v>
      </c>
      <c r="D45" s="23" t="s">
        <v>39</v>
      </c>
      <c r="E45" s="23">
        <v>1</v>
      </c>
      <c r="F45" s="23" t="s">
        <v>50</v>
      </c>
      <c r="G45" s="12">
        <v>1000</v>
      </c>
      <c r="H45" s="12">
        <f t="shared" si="2"/>
        <v>5000</v>
      </c>
      <c r="I45" s="18"/>
    </row>
    <row r="46" spans="1:9" s="13" customFormat="1" x14ac:dyDescent="0.15">
      <c r="A46" s="81"/>
      <c r="B46" s="9" t="s">
        <v>75</v>
      </c>
      <c r="C46" s="23">
        <v>1</v>
      </c>
      <c r="D46" s="23" t="s">
        <v>39</v>
      </c>
      <c r="E46" s="23">
        <v>1</v>
      </c>
      <c r="F46" s="23" t="s">
        <v>50</v>
      </c>
      <c r="G46" s="12">
        <v>1500</v>
      </c>
      <c r="H46" s="12">
        <f t="shared" si="2"/>
        <v>1500</v>
      </c>
      <c r="I46" s="18"/>
    </row>
    <row r="47" spans="1:9" s="13" customFormat="1" ht="33" x14ac:dyDescent="0.15">
      <c r="A47" s="81"/>
      <c r="B47" s="9" t="s">
        <v>76</v>
      </c>
      <c r="C47" s="23">
        <v>6</v>
      </c>
      <c r="D47" s="23" t="s">
        <v>71</v>
      </c>
      <c r="E47" s="23">
        <v>1</v>
      </c>
      <c r="F47" s="23" t="s">
        <v>50</v>
      </c>
      <c r="G47" s="12">
        <v>200</v>
      </c>
      <c r="H47" s="12">
        <f t="shared" si="2"/>
        <v>1200</v>
      </c>
      <c r="I47" s="18"/>
    </row>
    <row r="48" spans="1:9" s="13" customFormat="1" x14ac:dyDescent="0.15">
      <c r="A48" s="81"/>
      <c r="B48" s="9" t="s">
        <v>77</v>
      </c>
      <c r="C48" s="23">
        <v>1</v>
      </c>
      <c r="D48" s="23" t="s">
        <v>42</v>
      </c>
      <c r="E48" s="23">
        <v>1</v>
      </c>
      <c r="F48" s="23" t="s">
        <v>31</v>
      </c>
      <c r="G48" s="12">
        <v>1800</v>
      </c>
      <c r="H48" s="12">
        <f t="shared" si="2"/>
        <v>1800</v>
      </c>
      <c r="I48" s="18"/>
    </row>
    <row r="49" spans="1:9" s="13" customFormat="1" x14ac:dyDescent="0.15">
      <c r="A49" s="81"/>
      <c r="B49" s="9" t="s">
        <v>78</v>
      </c>
      <c r="C49" s="23">
        <v>6</v>
      </c>
      <c r="D49" s="23" t="s">
        <v>79</v>
      </c>
      <c r="E49" s="23">
        <v>1</v>
      </c>
      <c r="F49" s="23" t="s">
        <v>80</v>
      </c>
      <c r="G49" s="12">
        <v>600</v>
      </c>
      <c r="H49" s="12">
        <f t="shared" si="2"/>
        <v>3600</v>
      </c>
      <c r="I49" s="18"/>
    </row>
    <row r="50" spans="1:9" s="13" customFormat="1" x14ac:dyDescent="0.15">
      <c r="A50" s="81"/>
      <c r="B50" s="9" t="s">
        <v>81</v>
      </c>
      <c r="C50" s="23">
        <v>2</v>
      </c>
      <c r="D50" s="23" t="s">
        <v>82</v>
      </c>
      <c r="E50" s="23">
        <v>1</v>
      </c>
      <c r="F50" s="23" t="s">
        <v>50</v>
      </c>
      <c r="G50" s="12">
        <v>200</v>
      </c>
      <c r="H50" s="12">
        <f t="shared" si="2"/>
        <v>400</v>
      </c>
      <c r="I50" s="18"/>
    </row>
    <row r="51" spans="1:9" s="13" customFormat="1" ht="33" x14ac:dyDescent="0.15">
      <c r="A51" s="81"/>
      <c r="B51" s="9" t="s">
        <v>83</v>
      </c>
      <c r="C51" s="23">
        <v>5</v>
      </c>
      <c r="D51" s="23" t="s">
        <v>39</v>
      </c>
      <c r="E51" s="23">
        <v>1</v>
      </c>
      <c r="F51" s="23" t="s">
        <v>50</v>
      </c>
      <c r="G51" s="12">
        <v>500</v>
      </c>
      <c r="H51" s="12">
        <f t="shared" si="2"/>
        <v>2500</v>
      </c>
      <c r="I51" s="18"/>
    </row>
    <row r="52" spans="1:9" s="13" customFormat="1" ht="33" x14ac:dyDescent="0.15">
      <c r="A52" s="81"/>
      <c r="B52" s="9" t="s">
        <v>84</v>
      </c>
      <c r="C52" s="23">
        <v>2</v>
      </c>
      <c r="D52" s="23" t="s">
        <v>55</v>
      </c>
      <c r="E52" s="23">
        <v>1</v>
      </c>
      <c r="F52" s="23" t="s">
        <v>50</v>
      </c>
      <c r="G52" s="12">
        <v>450</v>
      </c>
      <c r="H52" s="12">
        <f t="shared" si="2"/>
        <v>900</v>
      </c>
      <c r="I52" s="18"/>
    </row>
    <row r="53" spans="1:9" s="13" customFormat="1" ht="33" x14ac:dyDescent="0.15">
      <c r="A53" s="81"/>
      <c r="B53" s="9" t="s">
        <v>85</v>
      </c>
      <c r="C53" s="23">
        <v>1</v>
      </c>
      <c r="D53" s="23" t="s">
        <v>39</v>
      </c>
      <c r="E53" s="23">
        <v>1</v>
      </c>
      <c r="F53" s="23" t="s">
        <v>50</v>
      </c>
      <c r="G53" s="12">
        <v>1200</v>
      </c>
      <c r="H53" s="12">
        <f t="shared" si="2"/>
        <v>1200</v>
      </c>
      <c r="I53" s="18"/>
    </row>
    <row r="54" spans="1:9" s="13" customFormat="1" x14ac:dyDescent="0.15">
      <c r="A54" s="81"/>
      <c r="B54" s="9" t="s">
        <v>86</v>
      </c>
      <c r="C54" s="23">
        <v>6</v>
      </c>
      <c r="D54" s="23" t="s">
        <v>39</v>
      </c>
      <c r="E54" s="23">
        <v>1</v>
      </c>
      <c r="F54" s="23" t="s">
        <v>50</v>
      </c>
      <c r="G54" s="12">
        <v>200</v>
      </c>
      <c r="H54" s="12">
        <f t="shared" si="2"/>
        <v>1200</v>
      </c>
      <c r="I54" s="18"/>
    </row>
    <row r="55" spans="1:9" s="13" customFormat="1" x14ac:dyDescent="0.15">
      <c r="A55" s="81"/>
      <c r="B55" s="9" t="s">
        <v>87</v>
      </c>
      <c r="C55" s="23">
        <v>1</v>
      </c>
      <c r="D55" s="23" t="s">
        <v>88</v>
      </c>
      <c r="E55" s="23">
        <v>1</v>
      </c>
      <c r="F55" s="23" t="s">
        <v>50</v>
      </c>
      <c r="G55" s="12">
        <v>400</v>
      </c>
      <c r="H55" s="12">
        <f t="shared" si="2"/>
        <v>400</v>
      </c>
      <c r="I55" s="18"/>
    </row>
    <row r="56" spans="1:9" s="13" customFormat="1" x14ac:dyDescent="0.15">
      <c r="A56" s="82"/>
      <c r="B56" s="9" t="s">
        <v>89</v>
      </c>
      <c r="C56" s="23">
        <v>10</v>
      </c>
      <c r="D56" s="23" t="s">
        <v>90</v>
      </c>
      <c r="E56" s="23">
        <v>1</v>
      </c>
      <c r="F56" s="23" t="s">
        <v>31</v>
      </c>
      <c r="G56" s="12">
        <v>50</v>
      </c>
      <c r="H56" s="12">
        <f t="shared" si="2"/>
        <v>500</v>
      </c>
      <c r="I56" s="18"/>
    </row>
    <row r="57" spans="1:9" s="13" customFormat="1" x14ac:dyDescent="0.15">
      <c r="A57" s="67" t="s">
        <v>91</v>
      </c>
      <c r="B57" s="68"/>
      <c r="C57" s="68"/>
      <c r="D57" s="68"/>
      <c r="E57" s="68"/>
      <c r="F57" s="68"/>
      <c r="G57" s="69"/>
      <c r="H57" s="24">
        <f>SUM(H42:H56)</f>
        <v>32200</v>
      </c>
      <c r="I57" s="25"/>
    </row>
    <row r="58" spans="1:9" s="13" customFormat="1" ht="22.5" customHeight="1" x14ac:dyDescent="0.15">
      <c r="A58" s="83" t="s">
        <v>92</v>
      </c>
      <c r="B58" s="19" t="s">
        <v>93</v>
      </c>
      <c r="C58" s="20">
        <v>12</v>
      </c>
      <c r="D58" s="20" t="s">
        <v>55</v>
      </c>
      <c r="E58" s="20">
        <v>1</v>
      </c>
      <c r="F58" s="20" t="s">
        <v>50</v>
      </c>
      <c r="G58" s="21">
        <v>700</v>
      </c>
      <c r="H58" s="21" t="s">
        <v>94</v>
      </c>
      <c r="I58" s="18"/>
    </row>
    <row r="59" spans="1:9" s="13" customFormat="1" x14ac:dyDescent="0.15">
      <c r="A59" s="84"/>
      <c r="B59" s="19" t="s">
        <v>95</v>
      </c>
      <c r="C59" s="20">
        <v>27</v>
      </c>
      <c r="D59" s="20" t="s">
        <v>55</v>
      </c>
      <c r="E59" s="20">
        <v>1</v>
      </c>
      <c r="F59" s="20" t="s">
        <v>50</v>
      </c>
      <c r="G59" s="21">
        <v>500</v>
      </c>
      <c r="H59" s="21" t="s">
        <v>94</v>
      </c>
      <c r="I59" s="18"/>
    </row>
    <row r="60" spans="1:9" s="13" customFormat="1" x14ac:dyDescent="0.15">
      <c r="A60" s="84"/>
      <c r="B60" s="19" t="s">
        <v>96</v>
      </c>
      <c r="C60" s="20">
        <v>3</v>
      </c>
      <c r="D60" s="20" t="s">
        <v>44</v>
      </c>
      <c r="E60" s="20">
        <v>1</v>
      </c>
      <c r="F60" s="20" t="s">
        <v>52</v>
      </c>
      <c r="G60" s="21">
        <v>500</v>
      </c>
      <c r="H60" s="21">
        <f>C60*E60*G60</f>
        <v>1500</v>
      </c>
      <c r="I60" s="18" t="s">
        <v>97</v>
      </c>
    </row>
    <row r="61" spans="1:9" s="13" customFormat="1" x14ac:dyDescent="0.15">
      <c r="A61" s="84"/>
      <c r="B61" s="19" t="s">
        <v>98</v>
      </c>
      <c r="C61" s="20">
        <v>2</v>
      </c>
      <c r="D61" s="20" t="s">
        <v>55</v>
      </c>
      <c r="E61" s="20">
        <v>1</v>
      </c>
      <c r="F61" s="20" t="s">
        <v>50</v>
      </c>
      <c r="G61" s="21">
        <v>1500</v>
      </c>
      <c r="H61" s="21" t="s">
        <v>94</v>
      </c>
      <c r="I61" s="18"/>
    </row>
    <row r="62" spans="1:9" s="13" customFormat="1" x14ac:dyDescent="0.15">
      <c r="A62" s="84"/>
      <c r="B62" s="19" t="s">
        <v>99</v>
      </c>
      <c r="C62" s="20">
        <v>2</v>
      </c>
      <c r="D62" s="20" t="s">
        <v>55</v>
      </c>
      <c r="E62" s="20">
        <v>1</v>
      </c>
      <c r="F62" s="20" t="s">
        <v>50</v>
      </c>
      <c r="G62" s="21">
        <v>1000</v>
      </c>
      <c r="H62" s="21" t="s">
        <v>94</v>
      </c>
      <c r="I62" s="18"/>
    </row>
    <row r="63" spans="1:9" s="13" customFormat="1" x14ac:dyDescent="0.15">
      <c r="A63" s="84"/>
      <c r="B63" s="19" t="s">
        <v>100</v>
      </c>
      <c r="C63" s="20">
        <v>2</v>
      </c>
      <c r="D63" s="20" t="s">
        <v>55</v>
      </c>
      <c r="E63" s="20">
        <v>1</v>
      </c>
      <c r="F63" s="20" t="s">
        <v>50</v>
      </c>
      <c r="G63" s="21">
        <v>500</v>
      </c>
      <c r="H63" s="21" t="s">
        <v>94</v>
      </c>
      <c r="I63" s="18"/>
    </row>
    <row r="64" spans="1:9" s="13" customFormat="1" x14ac:dyDescent="0.15">
      <c r="A64" s="84"/>
      <c r="B64" s="19" t="s">
        <v>101</v>
      </c>
      <c r="C64" s="20">
        <v>52</v>
      </c>
      <c r="D64" s="20" t="s">
        <v>102</v>
      </c>
      <c r="E64" s="20">
        <v>1</v>
      </c>
      <c r="F64" s="20" t="s">
        <v>50</v>
      </c>
      <c r="G64" s="21">
        <v>100</v>
      </c>
      <c r="H64" s="21" t="s">
        <v>94</v>
      </c>
      <c r="I64" s="18"/>
    </row>
    <row r="65" spans="1:9" s="13" customFormat="1" x14ac:dyDescent="0.15">
      <c r="A65" s="84"/>
      <c r="B65" s="9" t="s">
        <v>103</v>
      </c>
      <c r="C65" s="23">
        <v>4</v>
      </c>
      <c r="D65" s="23" t="s">
        <v>55</v>
      </c>
      <c r="E65" s="23">
        <v>1</v>
      </c>
      <c r="F65" s="23" t="s">
        <v>31</v>
      </c>
      <c r="G65" s="12">
        <v>500</v>
      </c>
      <c r="H65" s="27" t="s">
        <v>94</v>
      </c>
      <c r="I65" s="26"/>
    </row>
    <row r="66" spans="1:9" s="13" customFormat="1" x14ac:dyDescent="0.15">
      <c r="A66" s="84"/>
      <c r="B66" s="19" t="s">
        <v>104</v>
      </c>
      <c r="C66" s="20">
        <v>2</v>
      </c>
      <c r="D66" s="20" t="s">
        <v>55</v>
      </c>
      <c r="E66" s="20">
        <v>1</v>
      </c>
      <c r="F66" s="20" t="s">
        <v>50</v>
      </c>
      <c r="G66" s="21">
        <v>500</v>
      </c>
      <c r="H66" s="21" t="s">
        <v>94</v>
      </c>
      <c r="I66" s="18"/>
    </row>
    <row r="67" spans="1:9" s="13" customFormat="1" x14ac:dyDescent="0.15">
      <c r="A67" s="84"/>
      <c r="B67" s="19" t="s">
        <v>61</v>
      </c>
      <c r="C67" s="20">
        <v>1</v>
      </c>
      <c r="D67" s="20" t="s">
        <v>55</v>
      </c>
      <c r="E67" s="20">
        <v>1</v>
      </c>
      <c r="F67" s="20" t="s">
        <v>50</v>
      </c>
      <c r="G67" s="21">
        <v>700</v>
      </c>
      <c r="H67" s="21" t="s">
        <v>94</v>
      </c>
      <c r="I67" s="18"/>
    </row>
    <row r="68" spans="1:9" s="13" customFormat="1" x14ac:dyDescent="0.15">
      <c r="A68" s="84"/>
      <c r="B68" s="19" t="s">
        <v>105</v>
      </c>
      <c r="C68" s="20">
        <v>2</v>
      </c>
      <c r="D68" s="20" t="s">
        <v>44</v>
      </c>
      <c r="E68" s="20">
        <v>1</v>
      </c>
      <c r="F68" s="20" t="s">
        <v>52</v>
      </c>
      <c r="G68" s="21">
        <v>200</v>
      </c>
      <c r="H68" s="21">
        <f>C68*E68*G68</f>
        <v>400</v>
      </c>
      <c r="I68" s="18" t="s">
        <v>106</v>
      </c>
    </row>
    <row r="69" spans="1:9" s="13" customFormat="1" x14ac:dyDescent="0.15">
      <c r="A69" s="85"/>
      <c r="B69" s="9" t="s">
        <v>107</v>
      </c>
      <c r="C69" s="23">
        <v>2</v>
      </c>
      <c r="D69" s="23" t="s">
        <v>44</v>
      </c>
      <c r="E69" s="23">
        <v>1</v>
      </c>
      <c r="F69" s="23" t="s">
        <v>108</v>
      </c>
      <c r="G69" s="12">
        <v>400</v>
      </c>
      <c r="H69" s="21">
        <f>C69*E69*G69</f>
        <v>800</v>
      </c>
      <c r="I69" s="18" t="s">
        <v>106</v>
      </c>
    </row>
    <row r="70" spans="1:9" s="13" customFormat="1" x14ac:dyDescent="0.15">
      <c r="A70" s="67" t="s">
        <v>109</v>
      </c>
      <c r="B70" s="68"/>
      <c r="C70" s="68"/>
      <c r="D70" s="68"/>
      <c r="E70" s="68"/>
      <c r="F70" s="68"/>
      <c r="G70" s="69"/>
      <c r="H70" s="24">
        <f>SUM(H58:H69)</f>
        <v>2700</v>
      </c>
      <c r="I70" s="25"/>
    </row>
    <row r="71" spans="1:9" s="13" customFormat="1" x14ac:dyDescent="0.15">
      <c r="A71" s="80" t="s">
        <v>110</v>
      </c>
      <c r="B71" s="19" t="s">
        <v>111</v>
      </c>
      <c r="C71" s="20">
        <v>1</v>
      </c>
      <c r="D71" s="20" t="s">
        <v>112</v>
      </c>
      <c r="E71" s="20">
        <v>2</v>
      </c>
      <c r="F71" s="20" t="s">
        <v>50</v>
      </c>
      <c r="G71" s="21">
        <v>500</v>
      </c>
      <c r="H71" s="21">
        <f t="shared" ref="H71:H76" si="3">C71*E71*G71</f>
        <v>1000</v>
      </c>
      <c r="I71" s="18"/>
    </row>
    <row r="72" spans="1:9" s="13" customFormat="1" x14ac:dyDescent="0.15">
      <c r="A72" s="81"/>
      <c r="B72" s="19" t="s">
        <v>113</v>
      </c>
      <c r="C72" s="20">
        <v>2</v>
      </c>
      <c r="D72" s="20" t="s">
        <v>112</v>
      </c>
      <c r="E72" s="20">
        <v>2</v>
      </c>
      <c r="F72" s="20" t="s">
        <v>50</v>
      </c>
      <c r="G72" s="21">
        <v>400</v>
      </c>
      <c r="H72" s="21">
        <f t="shared" si="3"/>
        <v>1600</v>
      </c>
      <c r="I72" s="18"/>
    </row>
    <row r="73" spans="1:9" s="13" customFormat="1" x14ac:dyDescent="0.15">
      <c r="A73" s="81"/>
      <c r="B73" s="19" t="s">
        <v>114</v>
      </c>
      <c r="C73" s="20">
        <v>1</v>
      </c>
      <c r="D73" s="20" t="s">
        <v>112</v>
      </c>
      <c r="E73" s="20">
        <v>2</v>
      </c>
      <c r="F73" s="20" t="s">
        <v>50</v>
      </c>
      <c r="G73" s="21">
        <v>400</v>
      </c>
      <c r="H73" s="21">
        <f t="shared" si="3"/>
        <v>800</v>
      </c>
      <c r="I73" s="18"/>
    </row>
    <row r="74" spans="1:9" s="13" customFormat="1" x14ac:dyDescent="0.15">
      <c r="A74" s="81"/>
      <c r="B74" s="19" t="s">
        <v>115</v>
      </c>
      <c r="C74" s="20">
        <v>1</v>
      </c>
      <c r="D74" s="20" t="s">
        <v>112</v>
      </c>
      <c r="E74" s="20">
        <v>2</v>
      </c>
      <c r="F74" s="20" t="s">
        <v>50</v>
      </c>
      <c r="G74" s="21">
        <v>400</v>
      </c>
      <c r="H74" s="21">
        <f t="shared" si="3"/>
        <v>800</v>
      </c>
      <c r="I74" s="18"/>
    </row>
    <row r="75" spans="1:9" s="13" customFormat="1" x14ac:dyDescent="0.15">
      <c r="A75" s="81"/>
      <c r="B75" s="19" t="s">
        <v>116</v>
      </c>
      <c r="C75" s="20">
        <v>20</v>
      </c>
      <c r="D75" s="20" t="s">
        <v>112</v>
      </c>
      <c r="E75" s="20">
        <v>2</v>
      </c>
      <c r="F75" s="20" t="s">
        <v>50</v>
      </c>
      <c r="G75" s="21">
        <v>300</v>
      </c>
      <c r="H75" s="21">
        <f t="shared" si="3"/>
        <v>12000</v>
      </c>
      <c r="I75" s="18"/>
    </row>
    <row r="76" spans="1:9" s="13" customFormat="1" x14ac:dyDescent="0.15">
      <c r="A76" s="81"/>
      <c r="B76" s="19" t="s">
        <v>117</v>
      </c>
      <c r="C76" s="20">
        <v>6</v>
      </c>
      <c r="D76" s="20" t="s">
        <v>118</v>
      </c>
      <c r="E76" s="20">
        <v>2</v>
      </c>
      <c r="F76" s="20" t="s">
        <v>118</v>
      </c>
      <c r="G76" s="21">
        <v>0</v>
      </c>
      <c r="H76" s="21">
        <f t="shared" si="3"/>
        <v>0</v>
      </c>
      <c r="I76" s="18"/>
    </row>
    <row r="77" spans="1:9" s="13" customFormat="1" x14ac:dyDescent="0.15">
      <c r="A77" s="81"/>
      <c r="B77" s="19" t="s">
        <v>119</v>
      </c>
      <c r="C77" s="20">
        <v>4</v>
      </c>
      <c r="D77" s="20" t="s">
        <v>120</v>
      </c>
      <c r="E77" s="20">
        <v>2</v>
      </c>
      <c r="F77" s="20" t="s">
        <v>31</v>
      </c>
      <c r="G77" s="21">
        <v>1500</v>
      </c>
      <c r="H77" s="21">
        <f>C77*E77*G77</f>
        <v>12000</v>
      </c>
      <c r="I77" s="18"/>
    </row>
    <row r="78" spans="1:9" s="13" customFormat="1" x14ac:dyDescent="0.15">
      <c r="A78" s="81"/>
      <c r="B78" s="9" t="s">
        <v>121</v>
      </c>
      <c r="C78" s="20">
        <v>2</v>
      </c>
      <c r="D78" s="20" t="s">
        <v>120</v>
      </c>
      <c r="E78" s="20">
        <v>4</v>
      </c>
      <c r="F78" s="20" t="s">
        <v>122</v>
      </c>
      <c r="G78" s="21">
        <v>2000</v>
      </c>
      <c r="H78" s="21">
        <f>C78*E78*G78</f>
        <v>16000</v>
      </c>
      <c r="I78" s="18"/>
    </row>
    <row r="79" spans="1:9" s="13" customFormat="1" x14ac:dyDescent="0.15">
      <c r="A79" s="81"/>
      <c r="B79" s="9" t="s">
        <v>123</v>
      </c>
      <c r="C79" s="20">
        <v>8</v>
      </c>
      <c r="D79" s="20" t="s">
        <v>124</v>
      </c>
      <c r="E79" s="20">
        <v>2</v>
      </c>
      <c r="F79" s="20" t="s">
        <v>52</v>
      </c>
      <c r="G79" s="21">
        <v>300</v>
      </c>
      <c r="H79" s="21">
        <f t="shared" ref="H79" si="4">C79*E79*G79</f>
        <v>4800</v>
      </c>
      <c r="I79" s="18" t="s">
        <v>125</v>
      </c>
    </row>
    <row r="80" spans="1:9" s="13" customFormat="1" x14ac:dyDescent="0.15">
      <c r="A80" s="67" t="s">
        <v>126</v>
      </c>
      <c r="B80" s="68"/>
      <c r="C80" s="68"/>
      <c r="D80" s="68"/>
      <c r="E80" s="68"/>
      <c r="F80" s="68"/>
      <c r="G80" s="69"/>
      <c r="H80" s="24">
        <f>SUM(H71:H79)</f>
        <v>49000</v>
      </c>
      <c r="I80" s="25"/>
    </row>
    <row r="81" spans="1:9" s="13" customFormat="1" x14ac:dyDescent="0.15">
      <c r="A81" s="80" t="s">
        <v>127</v>
      </c>
      <c r="B81" s="9" t="s">
        <v>128</v>
      </c>
      <c r="C81" s="10">
        <v>62</v>
      </c>
      <c r="D81" s="11" t="s">
        <v>55</v>
      </c>
      <c r="E81" s="10">
        <v>1</v>
      </c>
      <c r="F81" s="11" t="s">
        <v>29</v>
      </c>
      <c r="G81" s="12">
        <v>168</v>
      </c>
      <c r="H81" s="12">
        <f>G81*E81*C81</f>
        <v>10416</v>
      </c>
      <c r="I81" s="18"/>
    </row>
    <row r="82" spans="1:9" s="13" customFormat="1" x14ac:dyDescent="0.15">
      <c r="A82" s="81"/>
      <c r="B82" s="9" t="s">
        <v>129</v>
      </c>
      <c r="C82" s="10">
        <v>46</v>
      </c>
      <c r="D82" s="11" t="s">
        <v>44</v>
      </c>
      <c r="E82" s="10">
        <v>1</v>
      </c>
      <c r="F82" s="11" t="s">
        <v>31</v>
      </c>
      <c r="G82" s="12">
        <v>168</v>
      </c>
      <c r="H82" s="12">
        <f t="shared" ref="H82:H97" si="5">G82*E82*C82</f>
        <v>7728</v>
      </c>
      <c r="I82" s="18"/>
    </row>
    <row r="83" spans="1:9" s="13" customFormat="1" x14ac:dyDescent="0.15">
      <c r="A83" s="81"/>
      <c r="B83" s="9" t="s">
        <v>130</v>
      </c>
      <c r="C83" s="10">
        <v>28</v>
      </c>
      <c r="D83" s="11" t="s">
        <v>55</v>
      </c>
      <c r="E83" s="10">
        <v>1</v>
      </c>
      <c r="F83" s="11" t="s">
        <v>29</v>
      </c>
      <c r="G83" s="12">
        <v>168</v>
      </c>
      <c r="H83" s="12">
        <f t="shared" si="5"/>
        <v>4704</v>
      </c>
      <c r="I83" s="18"/>
    </row>
    <row r="84" spans="1:9" s="13" customFormat="1" x14ac:dyDescent="0.15">
      <c r="A84" s="81"/>
      <c r="B84" s="28" t="s">
        <v>131</v>
      </c>
      <c r="C84" s="29">
        <v>40</v>
      </c>
      <c r="D84" s="30" t="s">
        <v>44</v>
      </c>
      <c r="E84" s="29">
        <v>1</v>
      </c>
      <c r="F84" s="30" t="s">
        <v>31</v>
      </c>
      <c r="G84" s="31">
        <v>7</v>
      </c>
      <c r="H84" s="31">
        <f>G84*E84*C84</f>
        <v>280</v>
      </c>
      <c r="I84" s="32"/>
    </row>
    <row r="85" spans="1:9" s="13" customFormat="1" x14ac:dyDescent="0.15">
      <c r="A85" s="81"/>
      <c r="B85" s="28" t="s">
        <v>132</v>
      </c>
      <c r="C85" s="29">
        <v>40</v>
      </c>
      <c r="D85" s="30" t="s">
        <v>44</v>
      </c>
      <c r="E85" s="29">
        <v>1</v>
      </c>
      <c r="F85" s="30" t="s">
        <v>31</v>
      </c>
      <c r="G85" s="31">
        <v>15</v>
      </c>
      <c r="H85" s="31">
        <f t="shared" si="5"/>
        <v>600</v>
      </c>
      <c r="I85" s="32"/>
    </row>
    <row r="86" spans="1:9" s="13" customFormat="1" x14ac:dyDescent="0.15">
      <c r="A86" s="81"/>
      <c r="B86" s="9" t="s">
        <v>133</v>
      </c>
      <c r="C86" s="23">
        <v>100</v>
      </c>
      <c r="D86" s="23" t="s">
        <v>55</v>
      </c>
      <c r="E86" s="23">
        <v>1</v>
      </c>
      <c r="F86" s="23" t="s">
        <v>55</v>
      </c>
      <c r="G86" s="12">
        <v>2</v>
      </c>
      <c r="H86" s="12">
        <f t="shared" si="5"/>
        <v>200</v>
      </c>
      <c r="I86" s="18"/>
    </row>
    <row r="87" spans="1:9" s="13" customFormat="1" x14ac:dyDescent="0.15">
      <c r="A87" s="81"/>
      <c r="B87" s="28" t="s">
        <v>134</v>
      </c>
      <c r="C87" s="33">
        <v>25</v>
      </c>
      <c r="D87" s="33" t="s">
        <v>44</v>
      </c>
      <c r="E87" s="33">
        <v>1</v>
      </c>
      <c r="F87" s="33" t="s">
        <v>31</v>
      </c>
      <c r="G87" s="31">
        <v>80</v>
      </c>
      <c r="H87" s="31">
        <f t="shared" si="5"/>
        <v>2000</v>
      </c>
      <c r="I87" s="34"/>
    </row>
    <row r="88" spans="1:9" s="13" customFormat="1" x14ac:dyDescent="0.15">
      <c r="A88" s="81"/>
      <c r="B88" s="28" t="s">
        <v>135</v>
      </c>
      <c r="C88" s="33">
        <v>21</v>
      </c>
      <c r="D88" s="33" t="s">
        <v>136</v>
      </c>
      <c r="E88" s="33">
        <v>1</v>
      </c>
      <c r="F88" s="33" t="s">
        <v>31</v>
      </c>
      <c r="G88" s="31">
        <v>9</v>
      </c>
      <c r="H88" s="31">
        <f t="shared" si="5"/>
        <v>189</v>
      </c>
      <c r="I88" s="32"/>
    </row>
    <row r="89" spans="1:9" s="13" customFormat="1" x14ac:dyDescent="0.15">
      <c r="A89" s="81"/>
      <c r="B89" s="28" t="s">
        <v>137</v>
      </c>
      <c r="C89" s="33">
        <v>24</v>
      </c>
      <c r="D89" s="33" t="s">
        <v>136</v>
      </c>
      <c r="E89" s="33">
        <v>1</v>
      </c>
      <c r="F89" s="33" t="s">
        <v>31</v>
      </c>
      <c r="G89" s="31">
        <v>15</v>
      </c>
      <c r="H89" s="31">
        <f t="shared" si="5"/>
        <v>360</v>
      </c>
      <c r="I89" s="32"/>
    </row>
    <row r="90" spans="1:9" s="13" customFormat="1" x14ac:dyDescent="0.15">
      <c r="A90" s="81"/>
      <c r="B90" s="9" t="s">
        <v>138</v>
      </c>
      <c r="C90" s="23">
        <v>50</v>
      </c>
      <c r="D90" s="23" t="s">
        <v>136</v>
      </c>
      <c r="E90" s="23">
        <v>1</v>
      </c>
      <c r="F90" s="23" t="s">
        <v>31</v>
      </c>
      <c r="G90" s="12">
        <v>1</v>
      </c>
      <c r="H90" s="12">
        <f t="shared" si="5"/>
        <v>50</v>
      </c>
      <c r="I90" s="18"/>
    </row>
    <row r="91" spans="1:9" s="13" customFormat="1" x14ac:dyDescent="0.15">
      <c r="A91" s="81"/>
      <c r="B91" s="9" t="s">
        <v>139</v>
      </c>
      <c r="C91" s="23">
        <v>200</v>
      </c>
      <c r="D91" s="23" t="s">
        <v>55</v>
      </c>
      <c r="E91" s="23">
        <v>1</v>
      </c>
      <c r="F91" s="23" t="s">
        <v>55</v>
      </c>
      <c r="G91" s="12">
        <v>5</v>
      </c>
      <c r="H91" s="12">
        <f t="shared" si="5"/>
        <v>1000</v>
      </c>
      <c r="I91" s="18"/>
    </row>
    <row r="92" spans="1:9" s="13" customFormat="1" x14ac:dyDescent="0.15">
      <c r="A92" s="81"/>
      <c r="B92" s="9" t="s">
        <v>140</v>
      </c>
      <c r="C92" s="23">
        <v>6</v>
      </c>
      <c r="D92" s="23" t="s">
        <v>55</v>
      </c>
      <c r="E92" s="23">
        <v>1</v>
      </c>
      <c r="F92" s="23" t="s">
        <v>55</v>
      </c>
      <c r="G92" s="12">
        <v>60</v>
      </c>
      <c r="H92" s="12">
        <f t="shared" si="5"/>
        <v>360</v>
      </c>
      <c r="I92" s="18"/>
    </row>
    <row r="93" spans="1:9" s="13" customFormat="1" x14ac:dyDescent="0.15">
      <c r="A93" s="81"/>
      <c r="B93" s="9" t="s">
        <v>141</v>
      </c>
      <c r="C93" s="23">
        <v>600</v>
      </c>
      <c r="D93" s="23" t="s">
        <v>55</v>
      </c>
      <c r="E93" s="23">
        <v>1</v>
      </c>
      <c r="F93" s="23" t="s">
        <v>55</v>
      </c>
      <c r="G93" s="12">
        <v>2</v>
      </c>
      <c r="H93" s="12">
        <f t="shared" si="5"/>
        <v>1200</v>
      </c>
      <c r="I93" s="18"/>
    </row>
    <row r="94" spans="1:9" s="13" customFormat="1" x14ac:dyDescent="0.15">
      <c r="A94" s="81"/>
      <c r="B94" s="9" t="s">
        <v>142</v>
      </c>
      <c r="C94" s="10">
        <v>20</v>
      </c>
      <c r="D94" s="11" t="s">
        <v>55</v>
      </c>
      <c r="E94" s="10">
        <v>1</v>
      </c>
      <c r="F94" s="11" t="s">
        <v>118</v>
      </c>
      <c r="G94" s="12">
        <v>5</v>
      </c>
      <c r="H94" s="12">
        <f t="shared" si="5"/>
        <v>100</v>
      </c>
      <c r="I94" s="18"/>
    </row>
    <row r="95" spans="1:9" s="13" customFormat="1" x14ac:dyDescent="0.15">
      <c r="A95" s="81"/>
      <c r="B95" s="9" t="s">
        <v>143</v>
      </c>
      <c r="C95" s="10">
        <v>20</v>
      </c>
      <c r="D95" s="11" t="s">
        <v>55</v>
      </c>
      <c r="E95" s="10">
        <v>1</v>
      </c>
      <c r="F95" s="11" t="s">
        <v>118</v>
      </c>
      <c r="G95" s="12">
        <v>30</v>
      </c>
      <c r="H95" s="12" t="s">
        <v>94</v>
      </c>
      <c r="I95" s="18"/>
    </row>
    <row r="96" spans="1:9" s="13" customFormat="1" x14ac:dyDescent="0.15">
      <c r="A96" s="81"/>
      <c r="B96" s="28" t="s">
        <v>144</v>
      </c>
      <c r="C96" s="29">
        <v>150</v>
      </c>
      <c r="D96" s="30" t="s">
        <v>44</v>
      </c>
      <c r="E96" s="29">
        <v>1</v>
      </c>
      <c r="F96" s="30" t="s">
        <v>108</v>
      </c>
      <c r="G96" s="31">
        <v>45</v>
      </c>
      <c r="H96" s="31">
        <f t="shared" si="5"/>
        <v>6750</v>
      </c>
      <c r="I96" s="32"/>
    </row>
    <row r="97" spans="1:9" s="13" customFormat="1" x14ac:dyDescent="0.15">
      <c r="A97" s="81"/>
      <c r="B97" s="32" t="s">
        <v>145</v>
      </c>
      <c r="C97" s="29">
        <v>100</v>
      </c>
      <c r="D97" s="35" t="s">
        <v>44</v>
      </c>
      <c r="E97" s="36">
        <v>1</v>
      </c>
      <c r="F97" s="35" t="s">
        <v>108</v>
      </c>
      <c r="G97" s="37">
        <v>5</v>
      </c>
      <c r="H97" s="31">
        <f t="shared" si="5"/>
        <v>500</v>
      </c>
      <c r="I97" s="32" t="s">
        <v>146</v>
      </c>
    </row>
    <row r="98" spans="1:9" s="13" customFormat="1" x14ac:dyDescent="0.15">
      <c r="A98" s="81"/>
      <c r="B98" s="28" t="s">
        <v>147</v>
      </c>
      <c r="C98" s="29">
        <v>60</v>
      </c>
      <c r="D98" s="30" t="s">
        <v>44</v>
      </c>
      <c r="E98" s="29">
        <v>1</v>
      </c>
      <c r="F98" s="30" t="s">
        <v>108</v>
      </c>
      <c r="G98" s="31">
        <v>120</v>
      </c>
      <c r="H98" s="31">
        <f>G98*E98*C98</f>
        <v>7200</v>
      </c>
      <c r="I98" s="32"/>
    </row>
    <row r="99" spans="1:9" s="13" customFormat="1" x14ac:dyDescent="0.15">
      <c r="A99" s="81"/>
      <c r="B99" s="28" t="s">
        <v>148</v>
      </c>
      <c r="C99" s="29">
        <v>210</v>
      </c>
      <c r="D99" s="30" t="s">
        <v>44</v>
      </c>
      <c r="E99" s="29">
        <v>1</v>
      </c>
      <c r="F99" s="30" t="s">
        <v>108</v>
      </c>
      <c r="G99" s="31">
        <v>1</v>
      </c>
      <c r="H99" s="31">
        <f t="shared" ref="H99:H105" si="6">G99*E99*C99</f>
        <v>210</v>
      </c>
      <c r="I99" s="32" t="s">
        <v>149</v>
      </c>
    </row>
    <row r="100" spans="1:9" s="13" customFormat="1" x14ac:dyDescent="0.15">
      <c r="A100" s="81"/>
      <c r="B100" s="28" t="s">
        <v>150</v>
      </c>
      <c r="C100" s="29">
        <v>180</v>
      </c>
      <c r="D100" s="30" t="s">
        <v>44</v>
      </c>
      <c r="E100" s="29">
        <v>1</v>
      </c>
      <c r="F100" s="30" t="s">
        <v>108</v>
      </c>
      <c r="G100" s="31">
        <v>1</v>
      </c>
      <c r="H100" s="31">
        <f t="shared" si="6"/>
        <v>180</v>
      </c>
      <c r="I100" s="32"/>
    </row>
    <row r="101" spans="1:9" s="13" customFormat="1" x14ac:dyDescent="0.15">
      <c r="A101" s="81"/>
      <c r="B101" s="28" t="s">
        <v>151</v>
      </c>
      <c r="C101" s="29">
        <v>31</v>
      </c>
      <c r="D101" s="30" t="s">
        <v>44</v>
      </c>
      <c r="E101" s="29">
        <v>1</v>
      </c>
      <c r="F101" s="30" t="s">
        <v>108</v>
      </c>
      <c r="G101" s="31">
        <v>120</v>
      </c>
      <c r="H101" s="31">
        <f t="shared" si="6"/>
        <v>3720</v>
      </c>
      <c r="I101" s="32"/>
    </row>
    <row r="102" spans="1:9" s="13" customFormat="1" x14ac:dyDescent="0.15">
      <c r="A102" s="81"/>
      <c r="B102" s="28" t="s">
        <v>152</v>
      </c>
      <c r="C102" s="29">
        <v>39</v>
      </c>
      <c r="D102" s="30" t="s">
        <v>44</v>
      </c>
      <c r="E102" s="29">
        <v>1</v>
      </c>
      <c r="F102" s="30" t="s">
        <v>108</v>
      </c>
      <c r="G102" s="31">
        <v>10</v>
      </c>
      <c r="H102" s="31">
        <f t="shared" si="6"/>
        <v>390</v>
      </c>
      <c r="I102" s="32"/>
    </row>
    <row r="103" spans="1:9" s="13" customFormat="1" x14ac:dyDescent="0.15">
      <c r="A103" s="81"/>
      <c r="B103" s="32" t="s">
        <v>153</v>
      </c>
      <c r="C103" s="36">
        <v>1</v>
      </c>
      <c r="D103" s="35" t="s">
        <v>44</v>
      </c>
      <c r="E103" s="36">
        <v>1</v>
      </c>
      <c r="F103" s="35" t="s">
        <v>44</v>
      </c>
      <c r="G103" s="37">
        <v>156.52000000000001</v>
      </c>
      <c r="H103" s="31">
        <f t="shared" si="6"/>
        <v>156.52000000000001</v>
      </c>
      <c r="I103" s="32"/>
    </row>
    <row r="104" spans="1:9" s="13" customFormat="1" x14ac:dyDescent="0.15">
      <c r="A104" s="81"/>
      <c r="B104" s="18" t="s">
        <v>154</v>
      </c>
      <c r="C104" s="20">
        <v>1</v>
      </c>
      <c r="D104" s="20" t="s">
        <v>39</v>
      </c>
      <c r="E104" s="20">
        <v>1</v>
      </c>
      <c r="F104" s="20" t="s">
        <v>118</v>
      </c>
      <c r="G104" s="21">
        <v>450</v>
      </c>
      <c r="H104" s="12">
        <f t="shared" si="6"/>
        <v>450</v>
      </c>
      <c r="I104" s="18"/>
    </row>
    <row r="105" spans="1:9" s="13" customFormat="1" x14ac:dyDescent="0.15">
      <c r="A105" s="82"/>
      <c r="B105" s="38" t="s">
        <v>155</v>
      </c>
      <c r="C105" s="20">
        <v>23</v>
      </c>
      <c r="D105" s="23" t="s">
        <v>44</v>
      </c>
      <c r="E105" s="23">
        <v>1</v>
      </c>
      <c r="F105" s="23" t="s">
        <v>108</v>
      </c>
      <c r="G105" s="12">
        <v>200</v>
      </c>
      <c r="H105" s="12">
        <f t="shared" si="6"/>
        <v>4600</v>
      </c>
      <c r="I105" s="18"/>
    </row>
    <row r="106" spans="1:9" s="13" customFormat="1" x14ac:dyDescent="0.15">
      <c r="A106" s="67" t="s">
        <v>156</v>
      </c>
      <c r="B106" s="68"/>
      <c r="C106" s="68"/>
      <c r="D106" s="68"/>
      <c r="E106" s="68"/>
      <c r="F106" s="68"/>
      <c r="G106" s="69"/>
      <c r="H106" s="24">
        <f>SUM(H81:H105)</f>
        <v>53343.519999999997</v>
      </c>
      <c r="I106" s="25"/>
    </row>
    <row r="107" spans="1:9" s="13" customFormat="1" x14ac:dyDescent="0.15">
      <c r="A107" s="80" t="s">
        <v>157</v>
      </c>
      <c r="B107" s="18" t="s">
        <v>158</v>
      </c>
      <c r="C107" s="39">
        <v>1</v>
      </c>
      <c r="D107" s="40" t="s">
        <v>29</v>
      </c>
      <c r="E107" s="39">
        <v>1</v>
      </c>
      <c r="F107" s="40" t="s">
        <v>29</v>
      </c>
      <c r="G107" s="21">
        <v>35000</v>
      </c>
      <c r="H107" s="21">
        <f>G107*E107*C107</f>
        <v>35000</v>
      </c>
      <c r="I107" s="18" t="s">
        <v>159</v>
      </c>
    </row>
    <row r="108" spans="1:9" s="13" customFormat="1" x14ac:dyDescent="0.15">
      <c r="A108" s="81"/>
      <c r="B108" s="18" t="s">
        <v>160</v>
      </c>
      <c r="C108" s="39">
        <v>1</v>
      </c>
      <c r="D108" s="40" t="s">
        <v>44</v>
      </c>
      <c r="E108" s="39">
        <v>1</v>
      </c>
      <c r="F108" s="40" t="s">
        <v>31</v>
      </c>
      <c r="G108" s="21">
        <v>15000</v>
      </c>
      <c r="H108" s="21">
        <f>G108*E108*C108</f>
        <v>15000</v>
      </c>
      <c r="I108" s="18"/>
    </row>
    <row r="109" spans="1:9" s="13" customFormat="1" x14ac:dyDescent="0.15">
      <c r="A109" s="81"/>
      <c r="B109" s="18" t="s">
        <v>161</v>
      </c>
      <c r="C109" s="39">
        <v>1</v>
      </c>
      <c r="D109" s="40" t="s">
        <v>44</v>
      </c>
      <c r="E109" s="39">
        <v>1</v>
      </c>
      <c r="F109" s="40" t="s">
        <v>31</v>
      </c>
      <c r="G109" s="21">
        <v>6000</v>
      </c>
      <c r="H109" s="21">
        <v>6000</v>
      </c>
      <c r="I109" s="18"/>
    </row>
    <row r="110" spans="1:9" s="13" customFormat="1" x14ac:dyDescent="0.15">
      <c r="A110" s="82"/>
      <c r="B110" s="9" t="s">
        <v>162</v>
      </c>
      <c r="C110" s="10">
        <v>1</v>
      </c>
      <c r="D110" s="11" t="s">
        <v>31</v>
      </c>
      <c r="E110" s="10">
        <v>1</v>
      </c>
      <c r="F110" s="11" t="s">
        <v>31</v>
      </c>
      <c r="G110" s="12">
        <v>40000</v>
      </c>
      <c r="H110" s="12">
        <f>G110*E110*C110</f>
        <v>40000</v>
      </c>
      <c r="I110" s="9" t="s">
        <v>163</v>
      </c>
    </row>
    <row r="111" spans="1:9" s="13" customFormat="1" x14ac:dyDescent="0.15">
      <c r="A111" s="67" t="s">
        <v>164</v>
      </c>
      <c r="B111" s="68"/>
      <c r="C111" s="68"/>
      <c r="D111" s="68"/>
      <c r="E111" s="68"/>
      <c r="F111" s="68"/>
      <c r="G111" s="69"/>
      <c r="H111" s="24">
        <f>SUM(H107:H110)</f>
        <v>96000</v>
      </c>
      <c r="I111" s="25"/>
    </row>
    <row r="112" spans="1:9" s="13" customFormat="1" x14ac:dyDescent="0.15">
      <c r="A112" s="83" t="s">
        <v>165</v>
      </c>
      <c r="B112" s="18" t="s">
        <v>166</v>
      </c>
      <c r="C112" s="39">
        <v>1</v>
      </c>
      <c r="D112" s="40" t="s">
        <v>112</v>
      </c>
      <c r="E112" s="39">
        <v>1</v>
      </c>
      <c r="F112" s="40" t="s">
        <v>50</v>
      </c>
      <c r="G112" s="21">
        <v>4500</v>
      </c>
      <c r="H112" s="21">
        <f>C112*E112*G112</f>
        <v>4500</v>
      </c>
      <c r="I112" s="18" t="s">
        <v>167</v>
      </c>
    </row>
    <row r="113" spans="1:9" s="13" customFormat="1" x14ac:dyDescent="0.15">
      <c r="A113" s="84"/>
      <c r="B113" s="18" t="s">
        <v>168</v>
      </c>
      <c r="C113" s="39">
        <v>1</v>
      </c>
      <c r="D113" s="40" t="s">
        <v>112</v>
      </c>
      <c r="E113" s="39">
        <v>1</v>
      </c>
      <c r="F113" s="40" t="s">
        <v>50</v>
      </c>
      <c r="G113" s="21">
        <v>4000</v>
      </c>
      <c r="H113" s="21">
        <f>C113*E113*G113</f>
        <v>4000</v>
      </c>
      <c r="I113" s="18" t="s">
        <v>167</v>
      </c>
    </row>
    <row r="114" spans="1:9" s="13" customFormat="1" x14ac:dyDescent="0.15">
      <c r="A114" s="84"/>
      <c r="B114" s="41" t="s">
        <v>169</v>
      </c>
      <c r="C114" s="42">
        <v>1</v>
      </c>
      <c r="D114" s="43" t="s">
        <v>29</v>
      </c>
      <c r="E114" s="42">
        <v>1</v>
      </c>
      <c r="F114" s="43" t="s">
        <v>50</v>
      </c>
      <c r="G114" s="44">
        <v>4000</v>
      </c>
      <c r="H114" s="44">
        <v>5000</v>
      </c>
      <c r="I114" s="41"/>
    </row>
    <row r="115" spans="1:9" s="13" customFormat="1" x14ac:dyDescent="0.15">
      <c r="A115" s="84"/>
      <c r="B115" s="41" t="s">
        <v>170</v>
      </c>
      <c r="C115" s="42">
        <v>1</v>
      </c>
      <c r="D115" s="43" t="s">
        <v>31</v>
      </c>
      <c r="E115" s="42">
        <v>1</v>
      </c>
      <c r="F115" s="43" t="s">
        <v>31</v>
      </c>
      <c r="G115" s="44">
        <v>8000</v>
      </c>
      <c r="H115" s="44">
        <v>8000</v>
      </c>
      <c r="I115" s="41"/>
    </row>
    <row r="116" spans="1:9" s="13" customFormat="1" x14ac:dyDescent="0.15">
      <c r="A116" s="67" t="s">
        <v>171</v>
      </c>
      <c r="B116" s="68"/>
      <c r="C116" s="68"/>
      <c r="D116" s="68"/>
      <c r="E116" s="68"/>
      <c r="F116" s="68"/>
      <c r="G116" s="69"/>
      <c r="H116" s="24">
        <v>20000</v>
      </c>
      <c r="I116" s="25"/>
    </row>
    <row r="117" spans="1:9" s="13" customFormat="1" x14ac:dyDescent="0.15">
      <c r="A117" s="80" t="s">
        <v>172</v>
      </c>
      <c r="B117" s="89" t="s">
        <v>173</v>
      </c>
      <c r="C117" s="45">
        <v>1</v>
      </c>
      <c r="D117" s="40" t="s">
        <v>44</v>
      </c>
      <c r="E117" s="39">
        <v>1</v>
      </c>
      <c r="F117" s="40" t="s">
        <v>31</v>
      </c>
      <c r="G117" s="44">
        <v>2548</v>
      </c>
      <c r="H117" s="21">
        <f>C117*E117*G117</f>
        <v>2548</v>
      </c>
      <c r="I117" s="18"/>
    </row>
    <row r="118" spans="1:9" s="13" customFormat="1" x14ac:dyDescent="0.15">
      <c r="A118" s="81"/>
      <c r="B118" s="90"/>
      <c r="C118" s="45">
        <v>14</v>
      </c>
      <c r="D118" s="40" t="s">
        <v>44</v>
      </c>
      <c r="E118" s="39">
        <v>1</v>
      </c>
      <c r="F118" s="40" t="s">
        <v>31</v>
      </c>
      <c r="G118" s="44">
        <v>2499</v>
      </c>
      <c r="H118" s="21">
        <f>C118*E118*G118</f>
        <v>34986</v>
      </c>
      <c r="I118" s="18"/>
    </row>
    <row r="119" spans="1:9" s="13" customFormat="1" x14ac:dyDescent="0.15">
      <c r="A119" s="81"/>
      <c r="B119" s="46" t="s">
        <v>174</v>
      </c>
      <c r="C119" s="45">
        <v>15</v>
      </c>
      <c r="D119" s="40" t="s">
        <v>44</v>
      </c>
      <c r="E119" s="39">
        <v>1</v>
      </c>
      <c r="F119" s="40" t="s">
        <v>31</v>
      </c>
      <c r="G119" s="44">
        <v>49</v>
      </c>
      <c r="H119" s="21">
        <f>C119*E119*G119</f>
        <v>735</v>
      </c>
      <c r="I119" s="18"/>
    </row>
    <row r="120" spans="1:9" s="13" customFormat="1" x14ac:dyDescent="0.15">
      <c r="A120" s="81"/>
      <c r="B120" s="18" t="s">
        <v>175</v>
      </c>
      <c r="C120" s="47">
        <v>5</v>
      </c>
      <c r="D120" s="40" t="s">
        <v>176</v>
      </c>
      <c r="E120" s="39">
        <v>1</v>
      </c>
      <c r="F120" s="40" t="s">
        <v>29</v>
      </c>
      <c r="G120" s="44">
        <v>6799</v>
      </c>
      <c r="H120" s="21">
        <f t="shared" ref="H120:H122" si="7">C120*E120*G120</f>
        <v>33995</v>
      </c>
      <c r="I120" s="18"/>
    </row>
    <row r="121" spans="1:9" s="13" customFormat="1" x14ac:dyDescent="0.15">
      <c r="A121" s="81"/>
      <c r="B121" s="18" t="s">
        <v>177</v>
      </c>
      <c r="C121" s="47">
        <v>10</v>
      </c>
      <c r="D121" s="40" t="s">
        <v>176</v>
      </c>
      <c r="E121" s="39">
        <v>1</v>
      </c>
      <c r="F121" s="40" t="s">
        <v>29</v>
      </c>
      <c r="G121" s="44">
        <v>2999</v>
      </c>
      <c r="H121" s="21">
        <f t="shared" si="7"/>
        <v>29990</v>
      </c>
      <c r="I121" s="18"/>
    </row>
    <row r="122" spans="1:9" s="13" customFormat="1" x14ac:dyDescent="0.15">
      <c r="A122" s="81"/>
      <c r="B122" s="18" t="s">
        <v>178</v>
      </c>
      <c r="C122" s="38">
        <v>1</v>
      </c>
      <c r="D122" s="18" t="s">
        <v>31</v>
      </c>
      <c r="E122" s="18">
        <v>1</v>
      </c>
      <c r="F122" s="18" t="s">
        <v>31</v>
      </c>
      <c r="G122" s="44">
        <f>[1]口红机器内采买明细!G29</f>
        <v>17249.78</v>
      </c>
      <c r="H122" s="21">
        <f t="shared" si="7"/>
        <v>17249.78</v>
      </c>
      <c r="I122" s="18" t="s">
        <v>179</v>
      </c>
    </row>
    <row r="123" spans="1:9" s="13" customFormat="1" x14ac:dyDescent="0.15">
      <c r="A123" s="81"/>
      <c r="B123" s="32" t="s">
        <v>180</v>
      </c>
      <c r="C123" s="48">
        <v>1</v>
      </c>
      <c r="D123" s="35" t="s">
        <v>181</v>
      </c>
      <c r="E123" s="36">
        <v>1</v>
      </c>
      <c r="F123" s="35" t="s">
        <v>181</v>
      </c>
      <c r="G123" s="49">
        <f>[1]口红机器内采买明细!G18</f>
        <v>29600.95</v>
      </c>
      <c r="H123" s="37">
        <f>C123*E123*G123</f>
        <v>29600.95</v>
      </c>
      <c r="I123" s="32"/>
    </row>
    <row r="124" spans="1:9" s="13" customFormat="1" x14ac:dyDescent="0.15">
      <c r="A124" s="81"/>
      <c r="B124" s="32" t="s">
        <v>182</v>
      </c>
      <c r="C124" s="48">
        <v>3</v>
      </c>
      <c r="D124" s="35" t="s">
        <v>183</v>
      </c>
      <c r="E124" s="36">
        <v>1</v>
      </c>
      <c r="F124" s="35" t="s">
        <v>31</v>
      </c>
      <c r="G124" s="49">
        <v>1200</v>
      </c>
      <c r="H124" s="37">
        <f>C124*E124*G124</f>
        <v>3600</v>
      </c>
      <c r="I124" s="32"/>
    </row>
    <row r="125" spans="1:9" s="13" customFormat="1" x14ac:dyDescent="0.15">
      <c r="A125" s="91" t="s">
        <v>184</v>
      </c>
      <c r="B125" s="92"/>
      <c r="C125" s="92"/>
      <c r="D125" s="92"/>
      <c r="E125" s="92"/>
      <c r="F125" s="92"/>
      <c r="G125" s="93"/>
      <c r="H125" s="24">
        <f>SUM(H117:H124)</f>
        <v>152704.73000000001</v>
      </c>
      <c r="I125" s="25"/>
    </row>
    <row r="126" spans="1:9" s="13" customFormat="1" x14ac:dyDescent="0.15">
      <c r="A126" s="80" t="s">
        <v>185</v>
      </c>
      <c r="B126" s="18" t="s">
        <v>186</v>
      </c>
      <c r="C126" s="39">
        <v>1</v>
      </c>
      <c r="D126" s="40" t="s">
        <v>31</v>
      </c>
      <c r="E126" s="39">
        <v>1</v>
      </c>
      <c r="F126" s="40" t="s">
        <v>29</v>
      </c>
      <c r="G126" s="21">
        <v>500</v>
      </c>
      <c r="H126" s="21" t="s">
        <v>94</v>
      </c>
      <c r="I126" s="18"/>
    </row>
    <row r="127" spans="1:9" s="13" customFormat="1" x14ac:dyDescent="0.15">
      <c r="A127" s="81"/>
      <c r="B127" s="18" t="s">
        <v>187</v>
      </c>
      <c r="C127" s="39">
        <v>6</v>
      </c>
      <c r="D127" s="40" t="s">
        <v>112</v>
      </c>
      <c r="E127" s="39">
        <v>1</v>
      </c>
      <c r="F127" s="40" t="s">
        <v>50</v>
      </c>
      <c r="G127" s="21">
        <v>100</v>
      </c>
      <c r="H127" s="21" t="s">
        <v>94</v>
      </c>
      <c r="I127" s="18"/>
    </row>
    <row r="128" spans="1:9" s="13" customFormat="1" x14ac:dyDescent="0.15">
      <c r="A128" s="81"/>
      <c r="B128" s="50" t="s">
        <v>188</v>
      </c>
      <c r="C128" s="51">
        <v>5</v>
      </c>
      <c r="D128" s="52" t="s">
        <v>112</v>
      </c>
      <c r="E128" s="51">
        <v>1</v>
      </c>
      <c r="F128" s="52" t="s">
        <v>50</v>
      </c>
      <c r="G128" s="53">
        <v>800</v>
      </c>
      <c r="H128" s="53">
        <f>C128*E128*G128</f>
        <v>4000</v>
      </c>
      <c r="I128" s="50"/>
    </row>
    <row r="129" spans="1:9" s="13" customFormat="1" ht="33" customHeight="1" x14ac:dyDescent="0.15">
      <c r="A129" s="94" t="s">
        <v>189</v>
      </c>
      <c r="B129" s="94"/>
      <c r="C129" s="94"/>
      <c r="D129" s="94"/>
      <c r="E129" s="94"/>
      <c r="F129" s="94"/>
      <c r="G129" s="94"/>
      <c r="H129" s="24">
        <f>SUM(H126:H128)</f>
        <v>4000</v>
      </c>
      <c r="I129" s="25"/>
    </row>
    <row r="130" spans="1:9" s="54" customFormat="1" ht="21.6" customHeight="1" x14ac:dyDescent="0.35">
      <c r="A130" s="80" t="s">
        <v>190</v>
      </c>
      <c r="B130" s="18" t="s">
        <v>191</v>
      </c>
      <c r="C130" s="18">
        <v>6</v>
      </c>
      <c r="D130" s="18" t="s">
        <v>124</v>
      </c>
      <c r="E130" s="18">
        <v>1</v>
      </c>
      <c r="F130" s="18" t="s">
        <v>29</v>
      </c>
      <c r="G130" s="21">
        <v>2500</v>
      </c>
      <c r="H130" s="21">
        <f t="shared" ref="H130:H141" si="8">C130*E130*G130</f>
        <v>15000</v>
      </c>
      <c r="I130" s="18"/>
    </row>
    <row r="131" spans="1:9" s="54" customFormat="1" ht="21.6" customHeight="1" x14ac:dyDescent="0.35">
      <c r="A131" s="81"/>
      <c r="B131" s="18" t="s">
        <v>192</v>
      </c>
      <c r="C131" s="18">
        <v>1</v>
      </c>
      <c r="D131" s="18" t="s">
        <v>31</v>
      </c>
      <c r="E131" s="18">
        <v>1</v>
      </c>
      <c r="F131" s="18" t="s">
        <v>31</v>
      </c>
      <c r="G131" s="21">
        <v>5000</v>
      </c>
      <c r="H131" s="21">
        <f t="shared" si="8"/>
        <v>5000</v>
      </c>
      <c r="I131" s="55"/>
    </row>
    <row r="132" spans="1:9" s="54" customFormat="1" ht="21.6" customHeight="1" x14ac:dyDescent="0.35">
      <c r="A132" s="81"/>
      <c r="B132" s="18" t="s">
        <v>193</v>
      </c>
      <c r="C132" s="18">
        <v>1</v>
      </c>
      <c r="D132" s="18" t="s">
        <v>31</v>
      </c>
      <c r="E132" s="18">
        <v>1</v>
      </c>
      <c r="F132" s="18" t="s">
        <v>31</v>
      </c>
      <c r="G132" s="21">
        <v>8000</v>
      </c>
      <c r="H132" s="21">
        <f t="shared" si="8"/>
        <v>8000</v>
      </c>
      <c r="I132" s="18" t="s">
        <v>194</v>
      </c>
    </row>
    <row r="133" spans="1:9" s="54" customFormat="1" ht="21.6" customHeight="1" x14ac:dyDescent="0.35">
      <c r="A133" s="81"/>
      <c r="B133" s="9" t="s">
        <v>195</v>
      </c>
      <c r="C133" s="9">
        <v>1</v>
      </c>
      <c r="D133" s="9" t="s">
        <v>124</v>
      </c>
      <c r="E133" s="9">
        <v>1</v>
      </c>
      <c r="F133" s="9" t="s">
        <v>31</v>
      </c>
      <c r="G133" s="12">
        <v>1200</v>
      </c>
      <c r="H133" s="12">
        <f t="shared" si="8"/>
        <v>1200</v>
      </c>
      <c r="I133" s="56"/>
    </row>
    <row r="134" spans="1:9" s="54" customFormat="1" ht="21.6" customHeight="1" x14ac:dyDescent="0.35">
      <c r="A134" s="81"/>
      <c r="B134" s="32" t="s">
        <v>196</v>
      </c>
      <c r="C134" s="32">
        <v>2</v>
      </c>
      <c r="D134" s="32" t="s">
        <v>124</v>
      </c>
      <c r="E134" s="32">
        <v>1</v>
      </c>
      <c r="F134" s="32" t="s">
        <v>31</v>
      </c>
      <c r="G134" s="37">
        <v>4000</v>
      </c>
      <c r="H134" s="37">
        <f t="shared" si="8"/>
        <v>8000</v>
      </c>
      <c r="I134" s="57"/>
    </row>
    <row r="135" spans="1:9" s="54" customFormat="1" ht="21.6" customHeight="1" x14ac:dyDescent="0.35">
      <c r="A135" s="81"/>
      <c r="B135" s="32" t="s">
        <v>197</v>
      </c>
      <c r="C135" s="32">
        <v>1</v>
      </c>
      <c r="D135" s="32" t="s">
        <v>31</v>
      </c>
      <c r="E135" s="32">
        <v>1</v>
      </c>
      <c r="F135" s="32" t="s">
        <v>108</v>
      </c>
      <c r="G135" s="37">
        <v>1000</v>
      </c>
      <c r="H135" s="37">
        <f t="shared" si="8"/>
        <v>1000</v>
      </c>
      <c r="I135" s="32"/>
    </row>
    <row r="136" spans="1:9" s="54" customFormat="1" ht="21.6" customHeight="1" x14ac:dyDescent="0.35">
      <c r="A136" s="81"/>
      <c r="B136" s="32" t="s">
        <v>198</v>
      </c>
      <c r="C136" s="32">
        <v>1</v>
      </c>
      <c r="D136" s="32" t="s">
        <v>44</v>
      </c>
      <c r="E136" s="32">
        <v>1</v>
      </c>
      <c r="F136" s="32" t="s">
        <v>31</v>
      </c>
      <c r="G136" s="37">
        <v>750</v>
      </c>
      <c r="H136" s="37">
        <f t="shared" si="8"/>
        <v>750</v>
      </c>
      <c r="I136" s="32"/>
    </row>
    <row r="137" spans="1:9" s="54" customFormat="1" ht="21.6" customHeight="1" x14ac:dyDescent="0.35">
      <c r="A137" s="81"/>
      <c r="B137" s="32" t="s">
        <v>199</v>
      </c>
      <c r="C137" s="32">
        <v>1</v>
      </c>
      <c r="D137" s="32" t="s">
        <v>200</v>
      </c>
      <c r="E137" s="32">
        <v>1</v>
      </c>
      <c r="F137" s="32" t="s">
        <v>31</v>
      </c>
      <c r="G137" s="37">
        <v>170</v>
      </c>
      <c r="H137" s="37">
        <f t="shared" si="8"/>
        <v>170</v>
      </c>
      <c r="I137" s="32"/>
    </row>
    <row r="138" spans="1:9" s="54" customFormat="1" ht="21.6" customHeight="1" x14ac:dyDescent="0.35">
      <c r="A138" s="81"/>
      <c r="B138" s="18" t="s">
        <v>201</v>
      </c>
      <c r="C138" s="18">
        <v>1</v>
      </c>
      <c r="D138" s="18" t="s">
        <v>31</v>
      </c>
      <c r="E138" s="18">
        <v>1</v>
      </c>
      <c r="F138" s="18" t="s">
        <v>31</v>
      </c>
      <c r="G138" s="21">
        <v>1426.5</v>
      </c>
      <c r="H138" s="21">
        <f t="shared" si="8"/>
        <v>1426.5</v>
      </c>
      <c r="I138" s="18"/>
    </row>
    <row r="139" spans="1:9" s="54" customFormat="1" ht="21.6" customHeight="1" x14ac:dyDescent="0.35">
      <c r="A139" s="81"/>
      <c r="B139" s="18" t="s">
        <v>202</v>
      </c>
      <c r="C139" s="18">
        <v>1</v>
      </c>
      <c r="D139" s="18" t="s">
        <v>31</v>
      </c>
      <c r="E139" s="18">
        <v>1</v>
      </c>
      <c r="F139" s="18" t="s">
        <v>31</v>
      </c>
      <c r="G139" s="21">
        <v>3586</v>
      </c>
      <c r="H139" s="21">
        <f t="shared" si="8"/>
        <v>3586</v>
      </c>
      <c r="I139" s="18"/>
    </row>
    <row r="140" spans="1:9" s="54" customFormat="1" ht="21.6" customHeight="1" x14ac:dyDescent="0.35">
      <c r="A140" s="81"/>
      <c r="B140" s="32" t="s">
        <v>203</v>
      </c>
      <c r="C140" s="32">
        <v>30</v>
      </c>
      <c r="D140" s="32" t="s">
        <v>204</v>
      </c>
      <c r="E140" s="32">
        <v>1</v>
      </c>
      <c r="F140" s="32" t="s">
        <v>31</v>
      </c>
      <c r="G140" s="37">
        <v>700</v>
      </c>
      <c r="H140" s="37">
        <v>16000</v>
      </c>
      <c r="I140" s="32" t="s">
        <v>205</v>
      </c>
    </row>
    <row r="141" spans="1:9" s="54" customFormat="1" ht="21.6" customHeight="1" x14ac:dyDescent="0.35">
      <c r="A141" s="81"/>
      <c r="B141" s="32" t="s">
        <v>206</v>
      </c>
      <c r="C141" s="32">
        <v>1</v>
      </c>
      <c r="D141" s="32" t="s">
        <v>200</v>
      </c>
      <c r="E141" s="32">
        <v>1</v>
      </c>
      <c r="F141" s="32" t="s">
        <v>31</v>
      </c>
      <c r="G141" s="37">
        <v>118.97</v>
      </c>
      <c r="H141" s="37">
        <f t="shared" si="8"/>
        <v>118.97</v>
      </c>
      <c r="I141" s="32"/>
    </row>
    <row r="142" spans="1:9" s="54" customFormat="1" ht="21.6" customHeight="1" x14ac:dyDescent="0.35">
      <c r="A142" s="81"/>
      <c r="B142" s="18" t="s">
        <v>207</v>
      </c>
      <c r="C142" s="18">
        <v>1</v>
      </c>
      <c r="D142" s="18" t="s">
        <v>31</v>
      </c>
      <c r="E142" s="18">
        <v>1</v>
      </c>
      <c r="F142" s="18" t="s">
        <v>31</v>
      </c>
      <c r="G142" s="21">
        <v>1100</v>
      </c>
      <c r="H142" s="21">
        <v>0</v>
      </c>
      <c r="I142" s="18"/>
    </row>
    <row r="143" spans="1:9" s="54" customFormat="1" ht="22.5" customHeight="1" x14ac:dyDescent="0.35">
      <c r="A143" s="82"/>
      <c r="B143" s="9" t="s">
        <v>208</v>
      </c>
      <c r="C143" s="10">
        <v>1</v>
      </c>
      <c r="D143" s="11" t="s">
        <v>31</v>
      </c>
      <c r="E143" s="10">
        <v>1</v>
      </c>
      <c r="F143" s="11" t="s">
        <v>118</v>
      </c>
      <c r="G143" s="12">
        <v>14484</v>
      </c>
      <c r="H143" s="12">
        <f>C143*E143*G143</f>
        <v>14484</v>
      </c>
      <c r="I143" s="9" t="s">
        <v>209</v>
      </c>
    </row>
    <row r="144" spans="1:9" s="54" customFormat="1" ht="39" customHeight="1" x14ac:dyDescent="0.35">
      <c r="A144" s="91" t="s">
        <v>210</v>
      </c>
      <c r="B144" s="92"/>
      <c r="C144" s="92"/>
      <c r="D144" s="92"/>
      <c r="E144" s="92"/>
      <c r="F144" s="92"/>
      <c r="G144" s="93"/>
      <c r="H144" s="58">
        <f>SUM(H130:H142)</f>
        <v>60251.47</v>
      </c>
      <c r="I144" s="59"/>
    </row>
    <row r="145" spans="1:9" ht="41.1" customHeight="1" x14ac:dyDescent="0.35">
      <c r="A145" s="95" t="s">
        <v>211</v>
      </c>
      <c r="B145" s="95"/>
      <c r="C145" s="95"/>
      <c r="D145" s="95"/>
      <c r="E145" s="95"/>
      <c r="F145" s="95"/>
      <c r="G145" s="95"/>
      <c r="H145" s="60">
        <f>H24+H41+H57+H70+H80+H106+H111+H116+H125+H129+H144</f>
        <v>607871.72</v>
      </c>
      <c r="I145" s="61"/>
    </row>
    <row r="146" spans="1:9" ht="41.1" customHeight="1" x14ac:dyDescent="0.35">
      <c r="A146" s="96" t="s">
        <v>212</v>
      </c>
      <c r="B146" s="96"/>
      <c r="C146" s="96"/>
      <c r="D146" s="96"/>
      <c r="E146" s="96"/>
      <c r="F146" s="96"/>
      <c r="G146" s="96"/>
      <c r="H146" s="63">
        <f>H145*0.1</f>
        <v>60787.171999999999</v>
      </c>
      <c r="I146" s="61"/>
    </row>
    <row r="147" spans="1:9" ht="41.1" customHeight="1" x14ac:dyDescent="0.35">
      <c r="A147" s="96" t="s">
        <v>213</v>
      </c>
      <c r="B147" s="96"/>
      <c r="C147" s="96"/>
      <c r="D147" s="96"/>
      <c r="E147" s="96"/>
      <c r="F147" s="96"/>
      <c r="G147" s="96"/>
      <c r="H147" s="63">
        <f>(H145+H146+H11)*0.06</f>
        <v>48208.733519999994</v>
      </c>
      <c r="I147" s="61"/>
    </row>
    <row r="148" spans="1:9" ht="51.6" customHeight="1" x14ac:dyDescent="0.35">
      <c r="A148" s="96" t="s">
        <v>214</v>
      </c>
      <c r="B148" s="96"/>
      <c r="C148" s="96"/>
      <c r="D148" s="96"/>
      <c r="E148" s="96"/>
      <c r="F148" s="96"/>
      <c r="G148" s="96"/>
      <c r="H148" s="63">
        <f>H11+H145+H146+H147</f>
        <v>851687.62552</v>
      </c>
      <c r="I148" s="61"/>
    </row>
    <row r="149" spans="1:9" ht="51.6" customHeight="1" x14ac:dyDescent="0.35">
      <c r="A149" s="86" t="s">
        <v>215</v>
      </c>
      <c r="B149" s="87"/>
      <c r="C149" s="87"/>
      <c r="D149" s="87"/>
      <c r="E149" s="87"/>
      <c r="F149" s="87"/>
      <c r="G149" s="88"/>
      <c r="H149" s="60">
        <v>759000</v>
      </c>
      <c r="I149" s="61"/>
    </row>
    <row r="150" spans="1:9" x14ac:dyDescent="0.35">
      <c r="D150" s="62"/>
      <c r="E150" s="62"/>
      <c r="F150" s="64"/>
      <c r="G150" s="62"/>
    </row>
    <row r="151" spans="1:9" x14ac:dyDescent="0.35">
      <c r="D151" s="62"/>
      <c r="E151" s="62"/>
      <c r="F151" s="64"/>
      <c r="G151" s="62"/>
    </row>
    <row r="152" spans="1:9" x14ac:dyDescent="0.35">
      <c r="D152" s="62"/>
      <c r="E152" s="62"/>
      <c r="F152" s="64"/>
      <c r="G152" s="62"/>
    </row>
    <row r="153" spans="1:9" x14ac:dyDescent="0.35">
      <c r="D153" s="62"/>
      <c r="E153" s="62"/>
      <c r="F153" s="64"/>
      <c r="G153" s="62"/>
    </row>
    <row r="154" spans="1:9" x14ac:dyDescent="0.35">
      <c r="D154" s="62"/>
      <c r="E154" s="62"/>
      <c r="F154" s="64"/>
      <c r="G154" s="62"/>
    </row>
    <row r="155" spans="1:9" x14ac:dyDescent="0.35">
      <c r="D155" s="62"/>
      <c r="E155" s="62"/>
      <c r="F155" s="64"/>
      <c r="G155" s="62"/>
    </row>
    <row r="156" spans="1:9" x14ac:dyDescent="0.35">
      <c r="D156" s="62"/>
      <c r="E156" s="62"/>
      <c r="F156" s="64"/>
      <c r="G156" s="62"/>
    </row>
    <row r="157" spans="1:9" x14ac:dyDescent="0.35">
      <c r="D157" s="62"/>
      <c r="E157" s="62"/>
      <c r="F157" s="64"/>
      <c r="G157" s="62"/>
    </row>
    <row r="158" spans="1:9" x14ac:dyDescent="0.35">
      <c r="D158" s="62"/>
      <c r="E158" s="62"/>
      <c r="F158" s="64"/>
      <c r="G158" s="62"/>
    </row>
    <row r="159" spans="1:9" x14ac:dyDescent="0.35">
      <c r="D159" s="62"/>
      <c r="E159" s="62"/>
      <c r="F159" s="64"/>
      <c r="G159" s="62"/>
    </row>
    <row r="160" spans="1:9" x14ac:dyDescent="0.35">
      <c r="D160" s="62"/>
      <c r="E160" s="62"/>
      <c r="F160" s="64"/>
      <c r="G160" s="62"/>
    </row>
    <row r="161" spans="4:7" x14ac:dyDescent="0.35">
      <c r="D161" s="62"/>
      <c r="E161" s="62"/>
      <c r="F161" s="64"/>
      <c r="G161" s="62"/>
    </row>
    <row r="162" spans="4:7" x14ac:dyDescent="0.35">
      <c r="D162" s="62"/>
      <c r="E162" s="62"/>
      <c r="F162" s="64"/>
      <c r="G162" s="62"/>
    </row>
    <row r="163" spans="4:7" x14ac:dyDescent="0.35">
      <c r="D163" s="62"/>
      <c r="E163" s="62"/>
      <c r="F163" s="64"/>
      <c r="G163" s="62"/>
    </row>
    <row r="164" spans="4:7" x14ac:dyDescent="0.35">
      <c r="D164" s="62"/>
      <c r="E164" s="62"/>
      <c r="F164" s="64"/>
      <c r="G164" s="62"/>
    </row>
    <row r="165" spans="4:7" x14ac:dyDescent="0.35">
      <c r="D165" s="62"/>
      <c r="E165" s="62"/>
      <c r="F165" s="64"/>
      <c r="G165" s="62"/>
    </row>
    <row r="166" spans="4:7" x14ac:dyDescent="0.35">
      <c r="D166" s="62"/>
      <c r="E166" s="62"/>
      <c r="F166" s="64"/>
      <c r="G166" s="62"/>
    </row>
    <row r="167" spans="4:7" x14ac:dyDescent="0.35">
      <c r="D167" s="62"/>
      <c r="E167" s="62"/>
      <c r="F167" s="64"/>
      <c r="G167" s="62"/>
    </row>
    <row r="168" spans="4:7" x14ac:dyDescent="0.35">
      <c r="D168" s="62"/>
      <c r="E168" s="62"/>
      <c r="F168" s="64"/>
      <c r="G168" s="62"/>
    </row>
    <row r="169" spans="4:7" x14ac:dyDescent="0.35">
      <c r="D169" s="62"/>
      <c r="E169" s="62"/>
      <c r="F169" s="64"/>
      <c r="G169" s="62"/>
    </row>
    <row r="170" spans="4:7" x14ac:dyDescent="0.35">
      <c r="D170" s="62"/>
      <c r="E170" s="62"/>
      <c r="F170" s="64"/>
      <c r="G170" s="62"/>
    </row>
    <row r="171" spans="4:7" x14ac:dyDescent="0.35">
      <c r="D171" s="62"/>
      <c r="E171" s="62"/>
      <c r="F171" s="64"/>
      <c r="G171" s="62"/>
    </row>
    <row r="172" spans="4:7" x14ac:dyDescent="0.35">
      <c r="D172" s="62"/>
      <c r="E172" s="62"/>
      <c r="F172" s="64"/>
      <c r="G172" s="62"/>
    </row>
    <row r="173" spans="4:7" x14ac:dyDescent="0.35">
      <c r="D173" s="62"/>
      <c r="E173" s="62"/>
      <c r="F173" s="64"/>
      <c r="G173" s="62"/>
    </row>
    <row r="174" spans="4:7" x14ac:dyDescent="0.35">
      <c r="D174" s="62"/>
      <c r="E174" s="62"/>
      <c r="F174" s="64"/>
      <c r="G174" s="62"/>
    </row>
    <row r="175" spans="4:7" x14ac:dyDescent="0.35">
      <c r="D175" s="62"/>
      <c r="E175" s="62"/>
      <c r="F175" s="64"/>
      <c r="G175" s="62"/>
    </row>
    <row r="176" spans="4:7" x14ac:dyDescent="0.35">
      <c r="D176" s="62"/>
      <c r="E176" s="62"/>
      <c r="F176" s="64"/>
      <c r="G176" s="62"/>
    </row>
    <row r="177" spans="4:7" x14ac:dyDescent="0.35">
      <c r="D177" s="62"/>
      <c r="E177" s="62"/>
      <c r="F177" s="64"/>
      <c r="G177" s="62"/>
    </row>
    <row r="178" spans="4:7" x14ac:dyDescent="0.35">
      <c r="D178" s="62"/>
      <c r="E178" s="62"/>
      <c r="F178" s="64"/>
      <c r="G178" s="62"/>
    </row>
    <row r="179" spans="4:7" x14ac:dyDescent="0.35">
      <c r="D179" s="62"/>
      <c r="E179" s="62"/>
      <c r="F179" s="64"/>
      <c r="G179" s="62"/>
    </row>
    <row r="180" spans="4:7" x14ac:dyDescent="0.35">
      <c r="D180" s="62"/>
      <c r="E180" s="62"/>
      <c r="F180" s="64"/>
      <c r="G180" s="62"/>
    </row>
    <row r="181" spans="4:7" x14ac:dyDescent="0.35">
      <c r="D181" s="62"/>
      <c r="E181" s="62"/>
      <c r="F181" s="64"/>
      <c r="G181" s="62"/>
    </row>
    <row r="182" spans="4:7" x14ac:dyDescent="0.35">
      <c r="D182" s="62"/>
      <c r="E182" s="62"/>
      <c r="F182" s="64"/>
      <c r="G182" s="62"/>
    </row>
    <row r="183" spans="4:7" x14ac:dyDescent="0.35">
      <c r="D183" s="62"/>
      <c r="E183" s="62"/>
      <c r="F183" s="64"/>
      <c r="G183" s="62"/>
    </row>
    <row r="184" spans="4:7" x14ac:dyDescent="0.35">
      <c r="D184" s="62"/>
      <c r="E184" s="62"/>
      <c r="F184" s="64"/>
      <c r="G184" s="62"/>
    </row>
    <row r="185" spans="4:7" x14ac:dyDescent="0.35">
      <c r="D185" s="62"/>
      <c r="E185" s="62"/>
      <c r="F185" s="64"/>
      <c r="G185" s="62"/>
    </row>
    <row r="186" spans="4:7" x14ac:dyDescent="0.35">
      <c r="D186" s="62"/>
      <c r="E186" s="62"/>
      <c r="F186" s="64"/>
      <c r="G186" s="62"/>
    </row>
    <row r="187" spans="4:7" x14ac:dyDescent="0.35">
      <c r="D187" s="62"/>
      <c r="E187" s="62"/>
      <c r="F187" s="64"/>
      <c r="G187" s="62"/>
    </row>
    <row r="188" spans="4:7" x14ac:dyDescent="0.35">
      <c r="D188" s="62"/>
      <c r="E188" s="62"/>
      <c r="F188" s="64"/>
      <c r="G188" s="62"/>
    </row>
    <row r="189" spans="4:7" x14ac:dyDescent="0.35">
      <c r="D189" s="62"/>
      <c r="E189" s="62"/>
      <c r="F189" s="64"/>
      <c r="G189" s="62"/>
    </row>
    <row r="190" spans="4:7" x14ac:dyDescent="0.35">
      <c r="D190" s="62"/>
      <c r="E190" s="62"/>
      <c r="F190" s="64"/>
      <c r="G190" s="62"/>
    </row>
    <row r="191" spans="4:7" x14ac:dyDescent="0.35">
      <c r="D191" s="62"/>
      <c r="E191" s="62"/>
      <c r="F191" s="64"/>
      <c r="G191" s="62"/>
    </row>
    <row r="192" spans="4:7" x14ac:dyDescent="0.35">
      <c r="D192" s="62"/>
      <c r="E192" s="62"/>
      <c r="F192" s="64"/>
      <c r="G192" s="62"/>
    </row>
    <row r="193" spans="4:7" x14ac:dyDescent="0.35">
      <c r="D193" s="62"/>
      <c r="E193" s="62"/>
      <c r="F193" s="64"/>
      <c r="G193" s="62"/>
    </row>
    <row r="194" spans="4:7" x14ac:dyDescent="0.35">
      <c r="D194" s="62"/>
      <c r="E194" s="62"/>
      <c r="F194" s="64"/>
      <c r="G194" s="62"/>
    </row>
    <row r="195" spans="4:7" x14ac:dyDescent="0.35">
      <c r="D195" s="62"/>
      <c r="E195" s="62"/>
      <c r="F195" s="64"/>
      <c r="G195" s="62"/>
    </row>
    <row r="196" spans="4:7" x14ac:dyDescent="0.35">
      <c r="D196" s="62"/>
      <c r="E196" s="62"/>
      <c r="F196" s="64"/>
      <c r="G196" s="62"/>
    </row>
    <row r="197" spans="4:7" x14ac:dyDescent="0.35">
      <c r="D197" s="62"/>
      <c r="E197" s="62"/>
      <c r="F197" s="64"/>
      <c r="G197" s="62"/>
    </row>
    <row r="198" spans="4:7" x14ac:dyDescent="0.35">
      <c r="D198" s="62"/>
      <c r="E198" s="62"/>
      <c r="F198" s="64"/>
      <c r="G198" s="62"/>
    </row>
    <row r="199" spans="4:7" x14ac:dyDescent="0.35">
      <c r="D199" s="62"/>
      <c r="E199" s="62"/>
      <c r="F199" s="64"/>
      <c r="G199" s="62"/>
    </row>
    <row r="200" spans="4:7" x14ac:dyDescent="0.35">
      <c r="D200" s="62"/>
      <c r="E200" s="62"/>
      <c r="F200" s="64"/>
      <c r="G200" s="62"/>
    </row>
    <row r="201" spans="4:7" x14ac:dyDescent="0.35">
      <c r="D201" s="62"/>
      <c r="E201" s="62"/>
      <c r="F201" s="64"/>
      <c r="G201" s="62"/>
    </row>
    <row r="202" spans="4:7" x14ac:dyDescent="0.35">
      <c r="D202" s="62"/>
      <c r="E202" s="62"/>
      <c r="F202" s="64"/>
      <c r="G202" s="62"/>
    </row>
    <row r="203" spans="4:7" x14ac:dyDescent="0.35">
      <c r="D203" s="62"/>
      <c r="E203" s="62"/>
      <c r="F203" s="64"/>
      <c r="G203" s="62"/>
    </row>
    <row r="204" spans="4:7" x14ac:dyDescent="0.35">
      <c r="D204" s="62"/>
      <c r="E204" s="62"/>
      <c r="F204" s="64"/>
      <c r="G204" s="62"/>
    </row>
    <row r="205" spans="4:7" x14ac:dyDescent="0.35">
      <c r="D205" s="62"/>
      <c r="E205" s="62"/>
      <c r="F205" s="64"/>
      <c r="G205" s="62"/>
    </row>
    <row r="206" spans="4:7" x14ac:dyDescent="0.35">
      <c r="D206" s="62"/>
      <c r="E206" s="62"/>
      <c r="F206" s="64"/>
      <c r="G206" s="62"/>
    </row>
    <row r="207" spans="4:7" x14ac:dyDescent="0.35">
      <c r="D207" s="62"/>
      <c r="E207" s="62"/>
      <c r="F207" s="64"/>
      <c r="G207" s="62"/>
    </row>
    <row r="208" spans="4:7" x14ac:dyDescent="0.35">
      <c r="D208" s="62"/>
      <c r="E208" s="62"/>
      <c r="F208" s="64"/>
      <c r="G208" s="62"/>
    </row>
    <row r="209" spans="4:7" x14ac:dyDescent="0.35">
      <c r="D209" s="62"/>
      <c r="E209" s="62"/>
      <c r="F209" s="64"/>
      <c r="G209" s="62"/>
    </row>
    <row r="210" spans="4:7" x14ac:dyDescent="0.35">
      <c r="D210" s="62"/>
      <c r="E210" s="62"/>
      <c r="F210" s="64"/>
      <c r="G210" s="62"/>
    </row>
    <row r="211" spans="4:7" x14ac:dyDescent="0.35">
      <c r="D211" s="62"/>
      <c r="E211" s="62"/>
      <c r="F211" s="64"/>
      <c r="G211" s="62"/>
    </row>
    <row r="212" spans="4:7" x14ac:dyDescent="0.35">
      <c r="D212" s="62"/>
      <c r="E212" s="62"/>
      <c r="F212" s="64"/>
      <c r="G212" s="62"/>
    </row>
    <row r="213" spans="4:7" x14ac:dyDescent="0.35">
      <c r="D213" s="62"/>
      <c r="E213" s="62"/>
      <c r="F213" s="64"/>
      <c r="G213" s="62"/>
    </row>
    <row r="214" spans="4:7" x14ac:dyDescent="0.35">
      <c r="D214" s="62"/>
      <c r="E214" s="62"/>
      <c r="F214" s="64"/>
      <c r="G214" s="62"/>
    </row>
    <row r="215" spans="4:7" x14ac:dyDescent="0.35">
      <c r="D215" s="62"/>
      <c r="E215" s="62"/>
      <c r="F215" s="64"/>
      <c r="G215" s="62"/>
    </row>
    <row r="216" spans="4:7" x14ac:dyDescent="0.35">
      <c r="D216" s="62"/>
      <c r="E216" s="62"/>
      <c r="F216" s="64"/>
      <c r="G216" s="62"/>
    </row>
    <row r="217" spans="4:7" x14ac:dyDescent="0.35">
      <c r="D217" s="62"/>
      <c r="E217" s="62"/>
      <c r="F217" s="64"/>
      <c r="G217" s="62"/>
    </row>
    <row r="218" spans="4:7" x14ac:dyDescent="0.35">
      <c r="D218" s="62"/>
      <c r="E218" s="62"/>
      <c r="F218" s="64"/>
      <c r="G218" s="62"/>
    </row>
    <row r="219" spans="4:7" x14ac:dyDescent="0.35">
      <c r="D219" s="62"/>
      <c r="E219" s="62"/>
      <c r="F219" s="64"/>
      <c r="G219" s="62"/>
    </row>
    <row r="220" spans="4:7" x14ac:dyDescent="0.35">
      <c r="D220" s="62"/>
      <c r="E220" s="62"/>
      <c r="F220" s="64"/>
      <c r="G220" s="62"/>
    </row>
    <row r="225" spans="4:7" x14ac:dyDescent="0.35">
      <c r="D225" s="62"/>
      <c r="E225" s="62"/>
      <c r="F225" s="62"/>
      <c r="G225" s="62"/>
    </row>
    <row r="226" spans="4:7" x14ac:dyDescent="0.35">
      <c r="D226" s="62"/>
      <c r="E226" s="62"/>
      <c r="F226" s="62"/>
      <c r="G226" s="62"/>
    </row>
    <row r="227" spans="4:7" x14ac:dyDescent="0.35">
      <c r="D227" s="62"/>
      <c r="E227" s="62"/>
      <c r="F227" s="62"/>
      <c r="G227" s="62"/>
    </row>
    <row r="228" spans="4:7" x14ac:dyDescent="0.35">
      <c r="D228" s="62"/>
      <c r="E228" s="62"/>
      <c r="F228" s="62"/>
      <c r="G228" s="62"/>
    </row>
    <row r="229" spans="4:7" x14ac:dyDescent="0.35">
      <c r="D229" s="62"/>
      <c r="E229" s="62"/>
      <c r="F229" s="62"/>
      <c r="G229" s="62"/>
    </row>
    <row r="230" spans="4:7" x14ac:dyDescent="0.35">
      <c r="D230" s="62"/>
      <c r="E230" s="62"/>
      <c r="F230" s="62"/>
      <c r="G230" s="62"/>
    </row>
    <row r="231" spans="4:7" x14ac:dyDescent="0.35">
      <c r="D231" s="62"/>
      <c r="E231" s="62"/>
      <c r="F231" s="62"/>
      <c r="G231" s="62"/>
    </row>
    <row r="232" spans="4:7" x14ac:dyDescent="0.35">
      <c r="D232" s="62"/>
      <c r="E232" s="62"/>
      <c r="F232" s="62"/>
      <c r="G232" s="62"/>
    </row>
    <row r="233" spans="4:7" x14ac:dyDescent="0.35">
      <c r="D233" s="62"/>
      <c r="E233" s="62"/>
      <c r="F233" s="62"/>
      <c r="G233" s="62"/>
    </row>
    <row r="234" spans="4:7" x14ac:dyDescent="0.35">
      <c r="D234" s="62"/>
      <c r="E234" s="62"/>
      <c r="F234" s="62"/>
      <c r="G234" s="62"/>
    </row>
    <row r="235" spans="4:7" x14ac:dyDescent="0.35">
      <c r="D235" s="62"/>
      <c r="E235" s="62"/>
      <c r="F235" s="62"/>
      <c r="G235" s="62"/>
    </row>
    <row r="236" spans="4:7" x14ac:dyDescent="0.35">
      <c r="D236" s="62"/>
      <c r="E236" s="62"/>
      <c r="F236" s="62"/>
      <c r="G236" s="62"/>
    </row>
    <row r="237" spans="4:7" x14ac:dyDescent="0.35">
      <c r="D237" s="62"/>
      <c r="E237" s="62"/>
      <c r="F237" s="62"/>
      <c r="G237" s="62"/>
    </row>
    <row r="238" spans="4:7" x14ac:dyDescent="0.35">
      <c r="D238" s="62"/>
      <c r="E238" s="62"/>
      <c r="F238" s="62"/>
      <c r="G238" s="62"/>
    </row>
    <row r="239" spans="4:7" x14ac:dyDescent="0.35">
      <c r="D239" s="62"/>
      <c r="E239" s="62"/>
      <c r="F239" s="62"/>
      <c r="G239" s="62"/>
    </row>
    <row r="240" spans="4:7" x14ac:dyDescent="0.35">
      <c r="D240" s="62"/>
      <c r="E240" s="62"/>
      <c r="F240" s="62"/>
      <c r="G240" s="62"/>
    </row>
    <row r="241" spans="4:7" x14ac:dyDescent="0.35">
      <c r="D241" s="62"/>
      <c r="E241" s="62"/>
      <c r="F241" s="62"/>
      <c r="G241" s="62"/>
    </row>
    <row r="242" spans="4:7" x14ac:dyDescent="0.35">
      <c r="D242" s="62"/>
      <c r="E242" s="62"/>
      <c r="F242" s="62"/>
      <c r="G242" s="62"/>
    </row>
    <row r="243" spans="4:7" x14ac:dyDescent="0.35">
      <c r="D243" s="62"/>
      <c r="E243" s="62"/>
      <c r="F243" s="62"/>
      <c r="G243" s="62"/>
    </row>
    <row r="244" spans="4:7" x14ac:dyDescent="0.35">
      <c r="D244" s="62"/>
      <c r="E244" s="62"/>
      <c r="F244" s="62"/>
      <c r="G244" s="62"/>
    </row>
    <row r="245" spans="4:7" x14ac:dyDescent="0.35">
      <c r="D245" s="62"/>
      <c r="E245" s="62"/>
      <c r="F245" s="62"/>
      <c r="G245" s="62"/>
    </row>
    <row r="246" spans="4:7" x14ac:dyDescent="0.35">
      <c r="D246" s="62"/>
      <c r="E246" s="62"/>
      <c r="F246" s="62"/>
      <c r="G246" s="62"/>
    </row>
    <row r="247" spans="4:7" x14ac:dyDescent="0.35">
      <c r="D247" s="62"/>
      <c r="E247" s="62"/>
      <c r="F247" s="62"/>
      <c r="G247" s="62"/>
    </row>
    <row r="248" spans="4:7" x14ac:dyDescent="0.35">
      <c r="D248" s="62"/>
      <c r="E248" s="62"/>
      <c r="F248" s="62"/>
      <c r="G248" s="62"/>
    </row>
    <row r="249" spans="4:7" x14ac:dyDescent="0.35">
      <c r="D249" s="62"/>
      <c r="E249" s="62"/>
      <c r="F249" s="62"/>
      <c r="G249" s="62"/>
    </row>
    <row r="254" spans="4:7" x14ac:dyDescent="0.35">
      <c r="D254" s="62"/>
      <c r="E254" s="62"/>
      <c r="F254" s="62"/>
      <c r="G254" s="62"/>
    </row>
    <row r="255" spans="4:7" x14ac:dyDescent="0.35">
      <c r="D255" s="62"/>
      <c r="E255" s="62"/>
      <c r="F255" s="62"/>
      <c r="G255" s="62"/>
    </row>
    <row r="256" spans="4:7" x14ac:dyDescent="0.35">
      <c r="D256" s="62"/>
      <c r="E256" s="62"/>
      <c r="F256" s="62"/>
      <c r="G256" s="62"/>
    </row>
    <row r="257" spans="4:7" x14ac:dyDescent="0.35">
      <c r="D257" s="62"/>
      <c r="E257" s="62"/>
      <c r="F257" s="62"/>
      <c r="G257" s="62"/>
    </row>
    <row r="258" spans="4:7" x14ac:dyDescent="0.35">
      <c r="D258" s="62"/>
      <c r="E258" s="62"/>
      <c r="F258" s="62"/>
      <c r="G258" s="62"/>
    </row>
    <row r="259" spans="4:7" x14ac:dyDescent="0.35">
      <c r="D259" s="62"/>
      <c r="E259" s="62"/>
      <c r="F259" s="62"/>
      <c r="G259" s="62"/>
    </row>
    <row r="260" spans="4:7" x14ac:dyDescent="0.35">
      <c r="D260" s="62"/>
      <c r="E260" s="62"/>
      <c r="F260" s="62"/>
      <c r="G260" s="62"/>
    </row>
    <row r="261" spans="4:7" x14ac:dyDescent="0.35">
      <c r="D261" s="62"/>
      <c r="E261" s="62"/>
      <c r="F261" s="62"/>
      <c r="G261" s="62"/>
    </row>
    <row r="262" spans="4:7" x14ac:dyDescent="0.35">
      <c r="D262" s="62"/>
      <c r="E262" s="62"/>
      <c r="F262" s="62"/>
      <c r="G262" s="62"/>
    </row>
    <row r="263" spans="4:7" x14ac:dyDescent="0.35">
      <c r="D263" s="62"/>
      <c r="E263" s="62"/>
      <c r="F263" s="62"/>
      <c r="G263" s="62"/>
    </row>
    <row r="264" spans="4:7" x14ac:dyDescent="0.35">
      <c r="D264" s="62"/>
      <c r="E264" s="62"/>
      <c r="F264" s="62"/>
      <c r="G264" s="62"/>
    </row>
    <row r="265" spans="4:7" x14ac:dyDescent="0.35">
      <c r="D265" s="62"/>
      <c r="E265" s="62"/>
      <c r="F265" s="62"/>
      <c r="G265" s="62"/>
    </row>
    <row r="266" spans="4:7" x14ac:dyDescent="0.35">
      <c r="D266" s="62"/>
      <c r="E266" s="62"/>
      <c r="F266" s="62"/>
      <c r="G266" s="62"/>
    </row>
    <row r="267" spans="4:7" x14ac:dyDescent="0.35">
      <c r="D267" s="62"/>
      <c r="E267" s="62"/>
      <c r="F267" s="62"/>
      <c r="G267" s="62"/>
    </row>
    <row r="268" spans="4:7" x14ac:dyDescent="0.35">
      <c r="D268" s="62"/>
      <c r="E268" s="62"/>
      <c r="F268" s="62"/>
      <c r="G268" s="62"/>
    </row>
    <row r="269" spans="4:7" x14ac:dyDescent="0.35">
      <c r="D269" s="62"/>
      <c r="E269" s="62"/>
      <c r="F269" s="62"/>
      <c r="G269" s="62"/>
    </row>
    <row r="270" spans="4:7" x14ac:dyDescent="0.35">
      <c r="D270" s="62"/>
      <c r="E270" s="62"/>
      <c r="F270" s="62"/>
      <c r="G270" s="62"/>
    </row>
    <row r="271" spans="4:7" x14ac:dyDescent="0.35">
      <c r="D271" s="62"/>
      <c r="E271" s="62"/>
      <c r="F271" s="62"/>
      <c r="G271" s="62"/>
    </row>
    <row r="272" spans="4:7" x14ac:dyDescent="0.35">
      <c r="D272" s="62"/>
      <c r="E272" s="62"/>
      <c r="F272" s="62"/>
      <c r="G272" s="62"/>
    </row>
    <row r="273" spans="4:7" x14ac:dyDescent="0.35">
      <c r="D273" s="62"/>
      <c r="E273" s="62"/>
      <c r="F273" s="62"/>
      <c r="G273" s="62"/>
    </row>
    <row r="274" spans="4:7" x14ac:dyDescent="0.35">
      <c r="D274" s="62"/>
      <c r="E274" s="62"/>
      <c r="F274" s="62"/>
      <c r="G274" s="62"/>
    </row>
    <row r="275" spans="4:7" x14ac:dyDescent="0.35">
      <c r="D275" s="62"/>
      <c r="E275" s="62"/>
      <c r="F275" s="62"/>
      <c r="G275" s="62"/>
    </row>
    <row r="276" spans="4:7" x14ac:dyDescent="0.35">
      <c r="D276" s="62"/>
      <c r="E276" s="62"/>
      <c r="F276" s="62"/>
      <c r="G276" s="62"/>
    </row>
    <row r="277" spans="4:7" x14ac:dyDescent="0.35">
      <c r="D277" s="62"/>
      <c r="E277" s="62"/>
      <c r="F277" s="62"/>
      <c r="G277" s="62"/>
    </row>
    <row r="278" spans="4:7" x14ac:dyDescent="0.35">
      <c r="D278" s="62"/>
      <c r="E278" s="62"/>
      <c r="F278" s="62"/>
      <c r="G278" s="62"/>
    </row>
    <row r="279" spans="4:7" x14ac:dyDescent="0.35">
      <c r="D279" s="62"/>
      <c r="E279" s="62"/>
      <c r="F279" s="62"/>
      <c r="G279" s="62"/>
    </row>
    <row r="280" spans="4:7" x14ac:dyDescent="0.35">
      <c r="D280" s="62"/>
      <c r="E280" s="62"/>
      <c r="F280" s="62"/>
      <c r="G280" s="62"/>
    </row>
    <row r="281" spans="4:7" x14ac:dyDescent="0.35">
      <c r="D281" s="62"/>
      <c r="E281" s="62"/>
      <c r="F281" s="62"/>
      <c r="G281" s="62"/>
    </row>
    <row r="282" spans="4:7" x14ac:dyDescent="0.35">
      <c r="D282" s="62"/>
      <c r="E282" s="62"/>
      <c r="F282" s="62"/>
      <c r="G282" s="62"/>
    </row>
    <row r="283" spans="4:7" x14ac:dyDescent="0.35">
      <c r="D283" s="62"/>
      <c r="E283" s="62"/>
      <c r="F283" s="62"/>
      <c r="G283" s="62"/>
    </row>
    <row r="284" spans="4:7" x14ac:dyDescent="0.35">
      <c r="D284" s="62"/>
      <c r="E284" s="62"/>
      <c r="F284" s="62"/>
      <c r="G284" s="62"/>
    </row>
    <row r="285" spans="4:7" x14ac:dyDescent="0.35">
      <c r="D285" s="62"/>
      <c r="E285" s="62"/>
      <c r="F285" s="62"/>
      <c r="G285" s="62"/>
    </row>
    <row r="286" spans="4:7" x14ac:dyDescent="0.35">
      <c r="D286" s="62"/>
      <c r="E286" s="62"/>
      <c r="F286" s="62"/>
      <c r="G286" s="62"/>
    </row>
    <row r="287" spans="4:7" x14ac:dyDescent="0.35">
      <c r="D287" s="62"/>
      <c r="E287" s="62"/>
      <c r="F287" s="62"/>
      <c r="G287" s="62"/>
    </row>
    <row r="288" spans="4:7" x14ac:dyDescent="0.35">
      <c r="D288" s="62"/>
      <c r="E288" s="62"/>
      <c r="F288" s="62"/>
      <c r="G288" s="62"/>
    </row>
    <row r="289" spans="4:7" x14ac:dyDescent="0.35">
      <c r="D289" s="62"/>
      <c r="E289" s="62"/>
      <c r="F289" s="62"/>
      <c r="G289" s="62"/>
    </row>
    <row r="290" spans="4:7" x14ac:dyDescent="0.35">
      <c r="D290" s="62"/>
      <c r="E290" s="62"/>
      <c r="F290" s="62"/>
      <c r="G290" s="62"/>
    </row>
    <row r="291" spans="4:7" x14ac:dyDescent="0.35">
      <c r="D291" s="62"/>
      <c r="E291" s="62"/>
      <c r="F291" s="62"/>
      <c r="G291" s="62"/>
    </row>
    <row r="292" spans="4:7" x14ac:dyDescent="0.35">
      <c r="D292" s="62"/>
      <c r="E292" s="62"/>
      <c r="F292" s="62"/>
      <c r="G292" s="62"/>
    </row>
  </sheetData>
  <mergeCells count="40">
    <mergeCell ref="A149:G149"/>
    <mergeCell ref="A117:A124"/>
    <mergeCell ref="B117:B118"/>
    <mergeCell ref="A125:G125"/>
    <mergeCell ref="A126:A128"/>
    <mergeCell ref="A129:G129"/>
    <mergeCell ref="A130:A143"/>
    <mergeCell ref="A144:G144"/>
    <mergeCell ref="A145:G145"/>
    <mergeCell ref="A146:G146"/>
    <mergeCell ref="A147:G147"/>
    <mergeCell ref="A148:G148"/>
    <mergeCell ref="A116:G116"/>
    <mergeCell ref="A42:A56"/>
    <mergeCell ref="A57:G57"/>
    <mergeCell ref="A58:A69"/>
    <mergeCell ref="A70:G70"/>
    <mergeCell ref="A71:A79"/>
    <mergeCell ref="A80:G80"/>
    <mergeCell ref="A81:A105"/>
    <mergeCell ref="A106:G106"/>
    <mergeCell ref="A107:A110"/>
    <mergeCell ref="A111:G111"/>
    <mergeCell ref="A112:A115"/>
    <mergeCell ref="A41:G41"/>
    <mergeCell ref="A1:I1"/>
    <mergeCell ref="B2:H2"/>
    <mergeCell ref="B4:H4"/>
    <mergeCell ref="B5:H5"/>
    <mergeCell ref="B6:H6"/>
    <mergeCell ref="A7:A8"/>
    <mergeCell ref="B7:B8"/>
    <mergeCell ref="C7:F7"/>
    <mergeCell ref="G7:H7"/>
    <mergeCell ref="I7:I8"/>
    <mergeCell ref="A10:F10"/>
    <mergeCell ref="A11:G11"/>
    <mergeCell ref="A12:A23"/>
    <mergeCell ref="A24:G24"/>
    <mergeCell ref="A25:A4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2019-05-30T02:25:51Z</dcterms:modified>
</cp:coreProperties>
</file>