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Candy Guo\2018年\9月\9月1日-2日 深圳\合同\"/>
    </mc:Choice>
  </mc:AlternateContent>
  <bookViews>
    <workbookView xWindow="0" yWindow="0" windowWidth="20490" windowHeight="8115"/>
  </bookViews>
  <sheets>
    <sheet name="深圳金茂JW" sheetId="9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4" i="9" l="1"/>
  <c r="H73" i="9"/>
  <c r="H68" i="9"/>
  <c r="H58" i="9"/>
  <c r="H39" i="9"/>
  <c r="H29" i="9"/>
  <c r="H74" i="9"/>
  <c r="H11" i="9"/>
  <c r="H15" i="9"/>
  <c r="H87" i="9"/>
  <c r="H89" i="9"/>
  <c r="H90" i="9"/>
  <c r="H81" i="9"/>
  <c r="H82" i="9"/>
  <c r="H83" i="9"/>
  <c r="H84" i="9"/>
  <c r="H42" i="9"/>
  <c r="H43" i="9"/>
  <c r="H44" i="9"/>
  <c r="H45" i="9"/>
  <c r="H46" i="9"/>
  <c r="H47" i="9"/>
  <c r="H48" i="9"/>
  <c r="H49" i="9"/>
  <c r="H50" i="9"/>
  <c r="H51" i="9"/>
  <c r="H10" i="9"/>
  <c r="H12" i="9"/>
  <c r="H13" i="9"/>
  <c r="H14" i="9"/>
  <c r="H32" i="9"/>
  <c r="H33" i="9"/>
  <c r="H34" i="9"/>
  <c r="H35" i="9"/>
  <c r="H36" i="9"/>
  <c r="H37" i="9"/>
  <c r="H38" i="9"/>
  <c r="H61" i="9"/>
  <c r="H62" i="9"/>
  <c r="H63" i="9"/>
  <c r="H64" i="9"/>
  <c r="H65" i="9"/>
  <c r="H66" i="9"/>
  <c r="H67" i="9"/>
  <c r="H71" i="9"/>
  <c r="H72" i="9"/>
  <c r="H77" i="9"/>
  <c r="H78" i="9"/>
  <c r="H91" i="9"/>
  <c r="H55" i="9"/>
  <c r="H56" i="9"/>
  <c r="H57" i="9"/>
  <c r="H95" i="9"/>
  <c r="H96" i="9"/>
  <c r="H25" i="9"/>
  <c r="H24" i="9"/>
  <c r="H23" i="9"/>
  <c r="H20" i="9"/>
  <c r="H19" i="9"/>
  <c r="H18" i="9"/>
  <c r="H17" i="9"/>
</calcChain>
</file>

<file path=xl/sharedStrings.xml><?xml version="1.0" encoding="utf-8"?>
<sst xmlns="http://schemas.openxmlformats.org/spreadsheetml/2006/main" count="305" uniqueCount="176">
  <si>
    <t>会议名称：</t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</si>
  <si>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</si>
  <si>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</si>
  <si>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</si>
  <si>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</si>
  <si>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</si>
  <si>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</si>
  <si>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</si>
  <si>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</si>
  <si>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</si>
  <si>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</si>
  <si>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</si>
  <si>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</si>
  <si>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</si>
  <si>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</si>
  <si>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</si>
  <si>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</si>
  <si>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</si>
  <si>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</si>
  <si>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人数</t>
  </si>
  <si>
    <t>次数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</si>
  <si>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</si>
  <si>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</si>
  <si>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</si>
  <si>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</si>
  <si>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</si>
  <si>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A-1</t>
  </si>
  <si>
    <t>间/晚</t>
  </si>
  <si>
    <t>普通大床房（___月___日___晚）</t>
  </si>
  <si>
    <t>含服务费、单早、Wifi</t>
  </si>
  <si>
    <t>普通双床房（___月___日___晚）</t>
  </si>
  <si>
    <t>含服务费、双早、Wifi</t>
  </si>
  <si>
    <t>A-2</t>
  </si>
  <si>
    <t>会场</t>
  </si>
  <si>
    <t>人/天</t>
  </si>
  <si>
    <t>投影仪（5000流明）幕布</t>
  </si>
  <si>
    <t>人/次</t>
  </si>
  <si>
    <t>晚宴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</si>
  <si>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</si>
  <si>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</t>
  </si>
  <si>
    <t>说明投影5000流明和幕布尺寸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</si>
  <si>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</si>
  <si>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晚宴布置</t>
  </si>
  <si>
    <t>背景板</t>
  </si>
  <si>
    <r>
      <rPr>
        <sz val="9"/>
        <color indexed="8"/>
        <rFont val="宋体"/>
        <family val="3"/>
        <charset val="134"/>
      </rPr>
      <t>个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</si>
  <si>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展架</t>
  </si>
  <si>
    <t>个/天</t>
  </si>
  <si>
    <t>抽奖活动</t>
  </si>
  <si>
    <t>抽奖礼品</t>
  </si>
  <si>
    <t>台/天</t>
  </si>
  <si>
    <t>A-3</t>
  </si>
  <si>
    <t>会议室2</t>
  </si>
  <si>
    <t>请注明会议室名称、面积及层高</t>
  </si>
  <si>
    <t>投影仪/幕布</t>
  </si>
  <si>
    <t>说明流明和尺寸</t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</si>
  <si>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</si>
  <si>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</si>
  <si>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</si>
  <si>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话筒</t>
  </si>
  <si>
    <t>有线/无线，数量</t>
  </si>
  <si>
    <t>会场设备</t>
  </si>
  <si>
    <t>视频切换、反看板、计时器、音频设备等</t>
  </si>
  <si>
    <t>会议室2包价</t>
  </si>
  <si>
    <t>合计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</si>
  <si>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</si>
  <si>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</si>
  <si>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B</t>
  </si>
  <si>
    <t>用餐</t>
  </si>
  <si>
    <t>午餐</t>
  </si>
  <si>
    <t>人</t>
  </si>
  <si>
    <t>B-2</t>
  </si>
  <si>
    <t>VIP用餐</t>
  </si>
  <si>
    <t>自助/桌餐，__月__日</t>
  </si>
  <si>
    <t>晚餐</t>
  </si>
  <si>
    <t>B-3</t>
  </si>
  <si>
    <t>自助/桌餐，</t>
  </si>
  <si>
    <t>实际产生费用为准</t>
  </si>
  <si>
    <t>B-4</t>
  </si>
  <si>
    <t>B-5</t>
  </si>
  <si>
    <t>数量</t>
  </si>
  <si>
    <t>C</t>
  </si>
  <si>
    <t>交通</t>
  </si>
  <si>
    <t>C-1</t>
  </si>
  <si>
    <t>机场及市内接送机用车</t>
  </si>
  <si>
    <t>辆/趟</t>
  </si>
  <si>
    <t>4座帕萨特</t>
  </si>
  <si>
    <t>22座空调车（考斯特/其他品牌）</t>
  </si>
  <si>
    <t>33座空调车（金龙/大宇/现代）</t>
  </si>
  <si>
    <t>45座空调车接送机</t>
  </si>
  <si>
    <t>其他</t>
  </si>
  <si>
    <t>C-2</t>
  </si>
  <si>
    <t>外出用餐用车</t>
  </si>
  <si>
    <t>Buick GL8商务车</t>
  </si>
  <si>
    <t>45座空调车</t>
  </si>
  <si>
    <t>4座帕萨特或同级</t>
  </si>
  <si>
    <t>C-4</t>
  </si>
  <si>
    <t>火车票或动车票</t>
  </si>
  <si>
    <t>__地方-__地方</t>
  </si>
  <si>
    <t>人/单程</t>
  </si>
  <si>
    <t>D</t>
  </si>
  <si>
    <t>其他费用</t>
  </si>
  <si>
    <t>D-1</t>
  </si>
  <si>
    <t>保险费</t>
  </si>
  <si>
    <t xml:space="preserve">险种：      保险额度：   </t>
  </si>
  <si>
    <t>旅游意外险</t>
  </si>
  <si>
    <t>D-2</t>
  </si>
  <si>
    <t>D-3</t>
  </si>
  <si>
    <t>块</t>
  </si>
  <si>
    <t>D-4</t>
  </si>
  <si>
    <t>D-5</t>
  </si>
  <si>
    <t>D-6</t>
  </si>
  <si>
    <t>X展架</t>
  </si>
  <si>
    <t>1.2M*2M</t>
  </si>
  <si>
    <t>D-7</t>
  </si>
  <si>
    <t>摄影</t>
  </si>
  <si>
    <t>天</t>
  </si>
  <si>
    <t>含上、下午会议拍照，不含集体照</t>
  </si>
  <si>
    <t>摄像</t>
  </si>
  <si>
    <t>桌卡</t>
  </si>
  <si>
    <t>A4三折</t>
  </si>
  <si>
    <t>其他需求：</t>
  </si>
  <si>
    <t>会议物料制作</t>
  </si>
  <si>
    <t>天数</t>
  </si>
  <si>
    <t>E</t>
  </si>
  <si>
    <t>工作人员费用</t>
  </si>
  <si>
    <t>E-1</t>
  </si>
  <si>
    <t>接送机人员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</si>
  <si>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</si>
  <si>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</si>
  <si>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</si>
  <si>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</si>
  <si>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</si>
  <si>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</si>
  <si>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</si>
  <si>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</si>
  <si>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</si>
  <si>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</si>
  <si>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G-2</t>
  </si>
  <si>
    <t>全陪工作人员住宿</t>
  </si>
  <si>
    <t>H</t>
  </si>
  <si>
    <t>机票、火车票</t>
  </si>
  <si>
    <t>机票</t>
  </si>
  <si>
    <t>全价预估费用，以实际出票价格为准</t>
  </si>
  <si>
    <t>H-2</t>
  </si>
  <si>
    <t>商务舱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</si>
  <si>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</si>
  <si>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</si>
  <si>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</si>
  <si>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</si>
  <si>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</si>
  <si>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</si>
  <si>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由于会议时间未定，餐先报价，等日程出来后，再做选择</t>
    <phoneticPr fontId="30" type="noConversion"/>
  </si>
  <si>
    <t>4小时场租，含投影仪及幕布</t>
    <rPh sb="1" eb="2">
      <t>xiao'shi</t>
    </rPh>
    <rPh sb="3" eb="4">
      <t>chang'zu</t>
    </rPh>
    <rPh sb="6" eb="7">
      <t>han</t>
    </rPh>
    <rPh sb="7" eb="8">
      <t>tou'ying'yi</t>
    </rPh>
    <rPh sb="10" eb="11">
      <t>ji</t>
    </rPh>
    <rPh sb="11" eb="12">
      <t>mu'bu</t>
    </rPh>
    <phoneticPr fontId="30" type="noConversion"/>
  </si>
  <si>
    <t>根据提供的制作文件制作并搭建</t>
    <rPh sb="0" eb="1">
      <t>gen'ju</t>
    </rPh>
    <rPh sb="2" eb="3">
      <t>ti'gon</t>
    </rPh>
    <rPh sb="4" eb="5">
      <t>d</t>
    </rPh>
    <rPh sb="5" eb="6">
      <t>zhi'zuo</t>
    </rPh>
    <rPh sb="7" eb="8">
      <t>wen'j</t>
    </rPh>
    <rPh sb="9" eb="10">
      <t>zhi'zuo</t>
    </rPh>
    <rPh sb="11" eb="12">
      <t>bing</t>
    </rPh>
    <rPh sb="12" eb="13">
      <t>da'jian</t>
    </rPh>
    <phoneticPr fontId="30" type="noConversion"/>
  </si>
  <si>
    <t>48人（40客户+8陪同）</t>
    <phoneticPr fontId="30" type="noConversion"/>
  </si>
  <si>
    <r>
      <t>普通大床房（1号，1</t>
    </r>
    <r>
      <rPr>
        <sz val="9"/>
        <color indexed="8"/>
        <rFont val="宋体"/>
        <family val="3"/>
        <charset val="134"/>
      </rPr>
      <t>晚）</t>
    </r>
    <phoneticPr fontId="30" type="noConversion"/>
  </si>
  <si>
    <r>
      <t>普通双床房（1号，1</t>
    </r>
    <r>
      <rPr>
        <sz val="9"/>
        <color indexed="8"/>
        <rFont val="宋体"/>
        <family val="3"/>
        <charset val="134"/>
      </rPr>
      <t>晚）</t>
    </r>
    <phoneticPr fontId="30" type="noConversion"/>
  </si>
  <si>
    <t>2个讲者</t>
    <phoneticPr fontId="30" type="noConversion"/>
  </si>
  <si>
    <t>周六晚上</t>
    <phoneticPr fontId="30" type="noConversion"/>
  </si>
  <si>
    <t>周日中午</t>
    <phoneticPr fontId="30" type="noConversion"/>
  </si>
  <si>
    <t>康辉集团北京国际会议展览有限公司</t>
    <phoneticPr fontId="30" type="noConversion"/>
  </si>
  <si>
    <t>郭海燕/13810995220</t>
    <phoneticPr fontId="30" type="noConversion"/>
  </si>
  <si>
    <t>深圳</t>
    <phoneticPr fontId="30" type="noConversion"/>
  </si>
  <si>
    <t>深圳金茂JW万豪酒店</t>
    <phoneticPr fontId="30" type="noConversion"/>
  </si>
  <si>
    <t>40人会场课桌式（金茂宴会厅，167平米）</t>
    <rPh sb="0" eb="8">
      <t>xi'qiaotingping'mike'zhuo'shi</t>
    </rPh>
    <phoneticPr fontId="30" type="noConversion"/>
  </si>
  <si>
    <t>G-3</t>
  </si>
  <si>
    <t>全陪工作人员交通</t>
    <phoneticPr fontId="30" type="noConversion"/>
  </si>
  <si>
    <t>人/次</t>
    <phoneticPr fontId="30" type="noConversion"/>
  </si>
  <si>
    <t>属地接送机</t>
    <phoneticPr fontId="30" type="noConversion"/>
  </si>
  <si>
    <t>C-2</t>
    <phoneticPr fontId="30" type="noConversion"/>
  </si>
  <si>
    <t>广州出发到深圳</t>
    <phoneticPr fontId="30" type="noConversion"/>
  </si>
  <si>
    <t>2018.8.31</t>
    <phoneticPr fontId="30" type="noConversion"/>
  </si>
  <si>
    <t>18客户+2陪同</t>
    <phoneticPr fontId="30" type="noConversion"/>
  </si>
  <si>
    <t>茶歇（1次，2号上午半天） 无需</t>
    <phoneticPr fontId="30" type="noConversion"/>
  </si>
  <si>
    <t>华南区区域学术会议</t>
    <phoneticPr fontId="30" type="noConversion"/>
  </si>
  <si>
    <t>素比伏区域会会议需求表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</si>
</sst>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.000_ "/>
  </numFmts>
  <fonts count="36">
    <font>
      <sz val="11"/>
      <color theme="1"/>
      <name val="宋体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10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u/>
      <sz val="10"/>
      <name val="黑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sz val="9"/>
      <name val="宋体"/>
      <family val="3"/>
      <charset val="134"/>
      <scheme val="minor"/>
    </font>
    <font>
      <b/>
      <sz val="10"/>
      <color indexed="10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9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7" applyFont="1" applyBorder="1" applyAlignment="1">
      <alignment vertical="center"/>
    </xf>
    <xf numFmtId="0" fontId="2" fillId="0" borderId="0" xfId="7" applyFont="1" applyBorder="1" applyAlignment="1">
      <alignment horizontal="center" vertical="center"/>
    </xf>
    <xf numFmtId="0" fontId="2" fillId="0" borderId="0" xfId="7" applyFont="1" applyBorder="1" applyAlignment="1">
      <alignment horizontal="left" vertical="center"/>
    </xf>
    <xf numFmtId="0" fontId="4" fillId="2" borderId="2" xfId="7" applyFont="1" applyFill="1" applyBorder="1" applyAlignment="1">
      <alignment horizontal="left" vertical="center"/>
    </xf>
    <xf numFmtId="0" fontId="5" fillId="0" borderId="4" xfId="7" applyFont="1" applyFill="1" applyBorder="1" applyAlignment="1">
      <alignment horizontal="left" vertical="center"/>
    </xf>
    <xf numFmtId="0" fontId="2" fillId="4" borderId="7" xfId="7" applyFont="1" applyFill="1" applyBorder="1" applyAlignment="1">
      <alignment horizontal="center" vertical="center"/>
    </xf>
    <xf numFmtId="0" fontId="2" fillId="4" borderId="8" xfId="7" applyFont="1" applyFill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11" fillId="2" borderId="14" xfId="7" applyFont="1" applyFill="1" applyBorder="1" applyAlignment="1">
      <alignment horizontal="left" vertical="center"/>
    </xf>
    <xf numFmtId="0" fontId="12" fillId="2" borderId="14" xfId="7" applyFont="1" applyFill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40" fontId="10" fillId="3" borderId="14" xfId="7" applyNumberFormat="1" applyFont="1" applyFill="1" applyBorder="1" applyAlignment="1">
      <alignment horizontal="right" vertical="center"/>
    </xf>
    <xf numFmtId="4" fontId="10" fillId="0" borderId="14" xfId="7" applyNumberFormat="1" applyFont="1" applyFill="1" applyBorder="1">
      <alignment vertical="center"/>
    </xf>
    <xf numFmtId="0" fontId="10" fillId="0" borderId="15" xfId="7" applyFont="1" applyBorder="1" applyAlignment="1">
      <alignment vertical="center"/>
    </xf>
    <xf numFmtId="0" fontId="11" fillId="5" borderId="14" xfId="7" applyFont="1" applyFill="1" applyBorder="1" applyAlignment="1">
      <alignment vertical="center" wrapText="1"/>
    </xf>
    <xf numFmtId="0" fontId="11" fillId="0" borderId="14" xfId="7" applyFont="1" applyFill="1" applyBorder="1" applyAlignment="1">
      <alignment horizontal="left" vertical="center"/>
    </xf>
    <xf numFmtId="0" fontId="11" fillId="2" borderId="12" xfId="7" applyFont="1" applyFill="1" applyBorder="1" applyAlignment="1">
      <alignment horizontal="left" vertical="center" wrapText="1"/>
    </xf>
    <xf numFmtId="0" fontId="11" fillId="3" borderId="10" xfId="7" applyFont="1" applyFill="1" applyBorder="1" applyAlignment="1">
      <alignment vertical="center" wrapText="1"/>
    </xf>
    <xf numFmtId="0" fontId="11" fillId="2" borderId="12" xfId="7" applyFont="1" applyFill="1" applyBorder="1" applyAlignment="1">
      <alignment horizontal="left" vertical="center"/>
    </xf>
    <xf numFmtId="40" fontId="12" fillId="3" borderId="12" xfId="7" applyNumberFormat="1" applyFont="1" applyFill="1" applyBorder="1" applyAlignment="1">
      <alignment horizontal="right" vertical="center"/>
    </xf>
    <xf numFmtId="0" fontId="13" fillId="0" borderId="14" xfId="7" applyFont="1" applyFill="1" applyBorder="1" applyAlignment="1">
      <alignment horizontal="left" vertical="center"/>
    </xf>
    <xf numFmtId="0" fontId="10" fillId="0" borderId="16" xfId="7" applyFont="1" applyBorder="1" applyAlignment="1">
      <alignment horizontal="center" vertical="center"/>
    </xf>
    <xf numFmtId="4" fontId="8" fillId="0" borderId="18" xfId="7" applyNumberFormat="1" applyFont="1" applyFill="1" applyBorder="1">
      <alignment vertical="center"/>
    </xf>
    <xf numFmtId="0" fontId="14" fillId="6" borderId="7" xfId="7" applyFont="1" applyFill="1" applyBorder="1" applyAlignment="1">
      <alignment horizontal="center" vertical="center"/>
    </xf>
    <xf numFmtId="0" fontId="14" fillId="6" borderId="8" xfId="7" applyFont="1" applyFill="1" applyBorder="1" applyAlignment="1">
      <alignment horizontal="center" vertical="center"/>
    </xf>
    <xf numFmtId="0" fontId="15" fillId="6" borderId="8" xfId="7" applyFont="1" applyFill="1" applyBorder="1" applyAlignment="1">
      <alignment horizontal="center" vertical="center"/>
    </xf>
    <xf numFmtId="0" fontId="15" fillId="6" borderId="19" xfId="7" applyFont="1" applyFill="1" applyBorder="1" applyAlignment="1">
      <alignment horizontal="center" vertical="center"/>
    </xf>
    <xf numFmtId="0" fontId="10" fillId="0" borderId="9" xfId="7" applyFont="1" applyBorder="1" applyAlignment="1">
      <alignment horizontal="center" vertical="center"/>
    </xf>
    <xf numFmtId="0" fontId="13" fillId="0" borderId="14" xfId="7" applyFont="1" applyBorder="1" applyAlignment="1">
      <alignment horizontal="left" vertical="center"/>
    </xf>
    <xf numFmtId="0" fontId="13" fillId="2" borderId="14" xfId="7" applyFont="1" applyFill="1" applyBorder="1" applyAlignment="1">
      <alignment horizontal="left" vertical="center"/>
    </xf>
    <xf numFmtId="0" fontId="10" fillId="2" borderId="14" xfId="7" applyFont="1" applyFill="1" applyBorder="1" applyAlignment="1">
      <alignment horizontal="right" vertical="center"/>
    </xf>
    <xf numFmtId="0" fontId="10" fillId="2" borderId="12" xfId="7" applyFont="1" applyFill="1" applyBorder="1" applyAlignment="1">
      <alignment horizontal="right" vertical="center"/>
    </xf>
    <xf numFmtId="0" fontId="13" fillId="0" borderId="14" xfId="7" applyFont="1" applyBorder="1" applyAlignment="1">
      <alignment horizontal="center" vertical="center"/>
    </xf>
    <xf numFmtId="4" fontId="10" fillId="7" borderId="14" xfId="7" applyNumberFormat="1" applyFont="1" applyFill="1" applyBorder="1">
      <alignment vertical="center"/>
    </xf>
    <xf numFmtId="4" fontId="16" fillId="3" borderId="14" xfId="7" applyNumberFormat="1" applyFont="1" applyFill="1" applyBorder="1">
      <alignment vertical="center"/>
    </xf>
    <xf numFmtId="0" fontId="10" fillId="2" borderId="14" xfId="7" applyFont="1" applyFill="1" applyBorder="1" applyAlignment="1">
      <alignment vertical="center"/>
    </xf>
    <xf numFmtId="0" fontId="10" fillId="2" borderId="12" xfId="7" applyFont="1" applyFill="1" applyBorder="1" applyAlignment="1">
      <alignment vertical="center"/>
    </xf>
    <xf numFmtId="4" fontId="10" fillId="3" borderId="14" xfId="7" applyNumberFormat="1" applyFont="1" applyFill="1" applyBorder="1">
      <alignment vertical="center"/>
    </xf>
    <xf numFmtId="4" fontId="8" fillId="0" borderId="14" xfId="7" applyNumberFormat="1" applyFont="1" applyBorder="1">
      <alignment vertical="center"/>
    </xf>
    <xf numFmtId="0" fontId="13" fillId="0" borderId="14" xfId="7" applyFont="1" applyBorder="1">
      <alignment vertical="center"/>
    </xf>
    <xf numFmtId="0" fontId="10" fillId="2" borderId="14" xfId="7" applyFont="1" applyFill="1" applyBorder="1" applyAlignment="1">
      <alignment horizontal="center" vertical="center"/>
    </xf>
    <xf numFmtId="4" fontId="10" fillId="3" borderId="12" xfId="7" applyNumberFormat="1" applyFont="1" applyFill="1" applyBorder="1">
      <alignment vertical="center"/>
    </xf>
    <xf numFmtId="0" fontId="10" fillId="2" borderId="11" xfId="7" applyFont="1" applyFill="1" applyBorder="1" applyAlignment="1">
      <alignment horizontal="center" vertical="center"/>
    </xf>
    <xf numFmtId="0" fontId="13" fillId="0" borderId="22" xfId="7" applyFont="1" applyBorder="1" applyAlignment="1">
      <alignment horizontal="left" vertical="center"/>
    </xf>
    <xf numFmtId="0" fontId="10" fillId="0" borderId="17" xfId="7" applyFont="1" applyBorder="1" applyAlignment="1">
      <alignment horizontal="center" vertical="center"/>
    </xf>
    <xf numFmtId="0" fontId="13" fillId="2" borderId="10" xfId="7" applyFont="1" applyFill="1" applyBorder="1" applyAlignment="1">
      <alignment horizontal="center" vertical="center"/>
    </xf>
    <xf numFmtId="0" fontId="13" fillId="2" borderId="12" xfId="7" applyFont="1" applyFill="1" applyBorder="1" applyAlignment="1">
      <alignment horizontal="center" vertical="center"/>
    </xf>
    <xf numFmtId="0" fontId="2" fillId="4" borderId="26" xfId="7" applyFont="1" applyFill="1" applyBorder="1" applyAlignment="1">
      <alignment horizontal="center" vertical="center"/>
    </xf>
    <xf numFmtId="0" fontId="13" fillId="0" borderId="27" xfId="7" applyFont="1" applyBorder="1">
      <alignment vertical="center"/>
    </xf>
    <xf numFmtId="0" fontId="11" fillId="0" borderId="27" xfId="7" applyFont="1" applyBorder="1" applyAlignment="1">
      <alignment vertical="center" wrapText="1"/>
    </xf>
    <xf numFmtId="0" fontId="11" fillId="3" borderId="27" xfId="7" applyFont="1" applyFill="1" applyBorder="1" applyAlignment="1">
      <alignment vertical="center" wrapText="1"/>
    </xf>
    <xf numFmtId="0" fontId="14" fillId="6" borderId="26" xfId="7" applyFont="1" applyFill="1" applyBorder="1" applyAlignment="1">
      <alignment horizontal="center" vertical="center"/>
    </xf>
    <xf numFmtId="0" fontId="13" fillId="0" borderId="27" xfId="7" applyFont="1" applyBorder="1" applyAlignment="1">
      <alignment vertical="center" wrapText="1"/>
    </xf>
    <xf numFmtId="0" fontId="10" fillId="0" borderId="27" xfId="7" applyFont="1" applyBorder="1">
      <alignment vertical="center"/>
    </xf>
    <xf numFmtId="0" fontId="13" fillId="0" borderId="30" xfId="7" applyFont="1" applyBorder="1" applyAlignment="1">
      <alignment horizontal="center" vertical="center"/>
    </xf>
    <xf numFmtId="0" fontId="13" fillId="0" borderId="31" xfId="7" applyFont="1" applyBorder="1">
      <alignment vertical="center"/>
    </xf>
    <xf numFmtId="0" fontId="8" fillId="3" borderId="14" xfId="7" applyFont="1" applyFill="1" applyBorder="1" applyAlignment="1">
      <alignment horizontal="left" vertical="center"/>
    </xf>
    <xf numFmtId="0" fontId="8" fillId="0" borderId="14" xfId="7" applyFont="1" applyBorder="1" applyAlignment="1">
      <alignment horizontal="left" vertical="center"/>
    </xf>
    <xf numFmtId="0" fontId="9" fillId="0" borderId="14" xfId="7" applyFont="1" applyBorder="1" applyAlignment="1">
      <alignment horizontal="left" vertical="center"/>
    </xf>
    <xf numFmtId="0" fontId="14" fillId="6" borderId="32" xfId="7" applyFont="1" applyFill="1" applyBorder="1" applyAlignment="1">
      <alignment horizontal="center" vertical="center"/>
    </xf>
    <xf numFmtId="0" fontId="14" fillId="6" borderId="33" xfId="7" applyFont="1" applyFill="1" applyBorder="1" applyAlignment="1">
      <alignment horizontal="center" vertical="center"/>
    </xf>
    <xf numFmtId="0" fontId="15" fillId="6" borderId="34" xfId="7" applyFont="1" applyFill="1" applyBorder="1" applyAlignment="1">
      <alignment horizontal="center" vertical="center"/>
    </xf>
    <xf numFmtId="0" fontId="15" fillId="6" borderId="35" xfId="7" applyFont="1" applyFill="1" applyBorder="1" applyAlignment="1">
      <alignment horizontal="center" vertical="center"/>
    </xf>
    <xf numFmtId="0" fontId="10" fillId="0" borderId="14" xfId="7" applyFont="1" applyBorder="1" applyAlignment="1">
      <alignment horizontal="left" vertical="center"/>
    </xf>
    <xf numFmtId="0" fontId="8" fillId="2" borderId="14" xfId="7" applyFont="1" applyFill="1" applyBorder="1" applyAlignment="1">
      <alignment horizontal="left" vertical="center"/>
    </xf>
    <xf numFmtId="0" fontId="8" fillId="8" borderId="37" xfId="7" applyFont="1" applyFill="1" applyBorder="1" applyAlignment="1">
      <alignment horizontal="left" vertical="center"/>
    </xf>
    <xf numFmtId="0" fontId="8" fillId="8" borderId="38" xfId="7" applyFont="1" applyFill="1" applyBorder="1" applyAlignment="1">
      <alignment horizontal="left" vertical="center"/>
    </xf>
    <xf numFmtId="0" fontId="8" fillId="8" borderId="0" xfId="7" applyFont="1" applyFill="1" applyBorder="1" applyAlignment="1">
      <alignment horizontal="left" vertical="center"/>
    </xf>
    <xf numFmtId="0" fontId="8" fillId="8" borderId="39" xfId="7" applyFont="1" applyFill="1" applyBorder="1" applyAlignment="1">
      <alignment horizontal="left" vertical="center"/>
    </xf>
    <xf numFmtId="4" fontId="8" fillId="8" borderId="22" xfId="7" applyNumberFormat="1" applyFont="1" applyFill="1" applyBorder="1">
      <alignment vertical="center"/>
    </xf>
    <xf numFmtId="176" fontId="10" fillId="3" borderId="14" xfId="7" applyNumberFormat="1" applyFont="1" applyFill="1" applyBorder="1">
      <alignment vertical="center"/>
    </xf>
    <xf numFmtId="4" fontId="8" fillId="8" borderId="14" xfId="7" applyNumberFormat="1" applyFont="1" applyFill="1" applyBorder="1">
      <alignment vertical="center"/>
    </xf>
    <xf numFmtId="0" fontId="17" fillId="3" borderId="14" xfId="7" applyFont="1" applyFill="1" applyBorder="1" applyAlignment="1">
      <alignment horizontal="left" vertical="center"/>
    </xf>
    <xf numFmtId="0" fontId="13" fillId="5" borderId="14" xfId="7" applyFont="1" applyFill="1" applyBorder="1" applyAlignment="1">
      <alignment horizontal="left" vertical="center"/>
    </xf>
    <xf numFmtId="0" fontId="10" fillId="2" borderId="14" xfId="7" applyFont="1" applyFill="1" applyBorder="1" applyAlignment="1">
      <alignment horizontal="left" vertical="center"/>
    </xf>
    <xf numFmtId="0" fontId="18" fillId="9" borderId="17" xfId="7" applyFont="1" applyFill="1" applyBorder="1" applyAlignment="1">
      <alignment vertical="center"/>
    </xf>
    <xf numFmtId="0" fontId="18" fillId="9" borderId="11" xfId="7" applyFont="1" applyFill="1" applyBorder="1" applyAlignment="1">
      <alignment vertical="center"/>
    </xf>
    <xf numFmtId="0" fontId="18" fillId="9" borderId="12" xfId="7" applyFont="1" applyFill="1" applyBorder="1" applyAlignment="1">
      <alignment vertical="center"/>
    </xf>
    <xf numFmtId="176" fontId="18" fillId="9" borderId="14" xfId="7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13" fillId="0" borderId="31" xfId="7" applyFont="1" applyBorder="1" applyAlignment="1">
      <alignment vertical="center" wrapText="1"/>
    </xf>
    <xf numFmtId="0" fontId="14" fillId="6" borderId="43" xfId="7" applyFont="1" applyFill="1" applyBorder="1" applyAlignment="1">
      <alignment horizontal="center" vertical="center"/>
    </xf>
    <xf numFmtId="0" fontId="21" fillId="0" borderId="27" xfId="7" applyFont="1" applyBorder="1">
      <alignment vertical="center"/>
    </xf>
    <xf numFmtId="0" fontId="13" fillId="0" borderId="45" xfId="7" applyFont="1" applyBorder="1">
      <alignment vertical="center"/>
    </xf>
    <xf numFmtId="0" fontId="13" fillId="8" borderId="45" xfId="7" applyFont="1" applyFill="1" applyBorder="1">
      <alignment vertical="center"/>
    </xf>
    <xf numFmtId="0" fontId="13" fillId="8" borderId="31" xfId="7" applyFont="1" applyFill="1" applyBorder="1">
      <alignment vertical="center"/>
    </xf>
    <xf numFmtId="0" fontId="13" fillId="8" borderId="27" xfId="7" applyFont="1" applyFill="1" applyBorder="1">
      <alignment vertical="center"/>
    </xf>
    <xf numFmtId="0" fontId="13" fillId="8" borderId="30" xfId="7" applyFont="1" applyFill="1" applyBorder="1">
      <alignment vertical="center"/>
    </xf>
    <xf numFmtId="176" fontId="22" fillId="9" borderId="27" xfId="7" applyNumberFormat="1" applyFont="1" applyFill="1" applyBorder="1">
      <alignment vertical="center"/>
    </xf>
    <xf numFmtId="14" fontId="31" fillId="2" borderId="2" xfId="7" applyNumberFormat="1" applyFont="1" applyFill="1" applyBorder="1" applyAlignment="1">
      <alignment horizontal="left" vertical="center"/>
    </xf>
    <xf numFmtId="0" fontId="33" fillId="0" borderId="31" xfId="7" applyFont="1" applyBorder="1">
      <alignment vertical="center"/>
    </xf>
    <xf numFmtId="0" fontId="10" fillId="2" borderId="12" xfId="7" applyFont="1" applyFill="1" applyBorder="1" applyAlignment="1">
      <alignment horizontal="center" vertical="center"/>
    </xf>
    <xf numFmtId="0" fontId="33" fillId="0" borderId="27" xfId="7" applyFont="1" applyBorder="1" applyAlignment="1">
      <alignment vertical="center" wrapText="1"/>
    </xf>
    <xf numFmtId="0" fontId="11" fillId="0" borderId="14" xfId="7" applyFont="1" applyBorder="1" applyAlignment="1">
      <alignment vertical="center" wrapText="1"/>
    </xf>
    <xf numFmtId="0" fontId="3" fillId="2" borderId="1" xfId="7" applyFont="1" applyFill="1" applyBorder="1" applyAlignment="1">
      <alignment vertical="center" wrapText="1"/>
    </xf>
    <xf numFmtId="0" fontId="8" fillId="2" borderId="14" xfId="7" applyFont="1" applyFill="1" applyBorder="1" applyAlignment="1">
      <alignment horizontal="center" vertical="center"/>
    </xf>
    <xf numFmtId="0" fontId="35" fillId="0" borderId="27" xfId="7" applyFont="1" applyBorder="1" applyAlignment="1">
      <alignment vertical="center" wrapText="1"/>
    </xf>
    <xf numFmtId="0" fontId="35" fillId="0" borderId="31" xfId="7" applyFont="1" applyBorder="1" applyAlignment="1">
      <alignment horizontal="left" vertical="center" wrapText="1"/>
    </xf>
    <xf numFmtId="0" fontId="13" fillId="2" borderId="10" xfId="7" applyFont="1" applyFill="1" applyBorder="1" applyAlignment="1">
      <alignment horizontal="center" vertical="center"/>
    </xf>
    <xf numFmtId="0" fontId="13" fillId="2" borderId="12" xfId="7" applyFont="1" applyFill="1" applyBorder="1" applyAlignment="1">
      <alignment horizontal="center" vertical="center"/>
    </xf>
    <xf numFmtId="0" fontId="8" fillId="0" borderId="17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0" fontId="8" fillId="0" borderId="12" xfId="7" applyFont="1" applyBorder="1" applyAlignment="1">
      <alignment horizontal="left" vertical="center"/>
    </xf>
    <xf numFmtId="0" fontId="8" fillId="0" borderId="36" xfId="7" applyFont="1" applyBorder="1" applyAlignment="1">
      <alignment horizontal="left" vertical="center"/>
    </xf>
    <xf numFmtId="0" fontId="8" fillId="0" borderId="44" xfId="7" applyFont="1" applyBorder="1" applyAlignment="1">
      <alignment horizontal="left" vertical="center"/>
    </xf>
    <xf numFmtId="0" fontId="15" fillId="6" borderId="23" xfId="7" applyFont="1" applyFill="1" applyBorder="1" applyAlignment="1">
      <alignment horizontal="center" vertical="center"/>
    </xf>
    <xf numFmtId="0" fontId="15" fillId="6" borderId="19" xfId="7" applyFont="1" applyFill="1" applyBorder="1" applyAlignment="1">
      <alignment horizontal="center" vertical="center"/>
    </xf>
    <xf numFmtId="0" fontId="9" fillId="0" borderId="10" xfId="7" applyFont="1" applyBorder="1" applyAlignment="1">
      <alignment horizontal="left" vertical="center"/>
    </xf>
    <xf numFmtId="0" fontId="9" fillId="0" borderId="11" xfId="7" applyFont="1" applyBorder="1" applyAlignment="1">
      <alignment horizontal="left" vertical="center"/>
    </xf>
    <xf numFmtId="0" fontId="9" fillId="0" borderId="31" xfId="7" applyFont="1" applyBorder="1" applyAlignment="1">
      <alignment horizontal="left" vertical="center"/>
    </xf>
    <xf numFmtId="4" fontId="10" fillId="5" borderId="10" xfId="7" applyNumberFormat="1" applyFont="1" applyFill="1" applyBorder="1" applyAlignment="1">
      <alignment horizontal="center" vertical="center"/>
    </xf>
    <xf numFmtId="0" fontId="10" fillId="5" borderId="12" xfId="7" applyFont="1" applyFill="1" applyBorder="1" applyAlignment="1">
      <alignment horizontal="center" vertical="center"/>
    </xf>
    <xf numFmtId="0" fontId="8" fillId="8" borderId="17" xfId="7" applyFont="1" applyFill="1" applyBorder="1" applyAlignment="1">
      <alignment horizontal="left" vertical="center"/>
    </xf>
    <xf numFmtId="0" fontId="8" fillId="8" borderId="11" xfId="7" applyFont="1" applyFill="1" applyBorder="1" applyAlignment="1">
      <alignment horizontal="left" vertical="center"/>
    </xf>
    <xf numFmtId="0" fontId="8" fillId="8" borderId="40" xfId="7" applyFont="1" applyFill="1" applyBorder="1" applyAlignment="1">
      <alignment horizontal="left" vertical="center"/>
    </xf>
    <xf numFmtId="0" fontId="8" fillId="8" borderId="12" xfId="7" applyFont="1" applyFill="1" applyBorder="1" applyAlignment="1">
      <alignment horizontal="left" vertical="center"/>
    </xf>
    <xf numFmtId="0" fontId="19" fillId="0" borderId="41" xfId="7" applyFont="1" applyBorder="1" applyAlignment="1">
      <alignment horizontal="left" vertical="center"/>
    </xf>
    <xf numFmtId="0" fontId="20" fillId="0" borderId="42" xfId="7" applyFont="1" applyBorder="1" applyAlignment="1">
      <alignment horizontal="left" vertical="center"/>
    </xf>
    <xf numFmtId="0" fontId="20" fillId="0" borderId="46" xfId="7" applyFont="1" applyBorder="1" applyAlignment="1">
      <alignment horizontal="left" vertical="center"/>
    </xf>
    <xf numFmtId="0" fontId="10" fillId="0" borderId="13" xfId="7" applyFont="1" applyBorder="1" applyAlignment="1">
      <alignment horizontal="center" vertical="center"/>
    </xf>
    <xf numFmtId="0" fontId="10" fillId="0" borderId="15" xfId="7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0" fontId="11" fillId="5" borderId="14" xfId="7" applyFont="1" applyFill="1" applyBorder="1" applyAlignment="1">
      <alignment horizontal="center" vertical="center" wrapText="1"/>
    </xf>
    <xf numFmtId="0" fontId="32" fillId="5" borderId="14" xfId="7" applyFont="1" applyFill="1" applyBorder="1" applyAlignment="1">
      <alignment horizontal="center" vertical="center" wrapText="1"/>
    </xf>
    <xf numFmtId="14" fontId="13" fillId="0" borderId="20" xfId="7" applyNumberFormat="1" applyFont="1" applyBorder="1" applyAlignment="1">
      <alignment horizontal="left" vertical="center"/>
    </xf>
    <xf numFmtId="14" fontId="13" fillId="0" borderId="21" xfId="7" applyNumberFormat="1" applyFont="1" applyBorder="1" applyAlignment="1">
      <alignment horizontal="left" vertical="center"/>
    </xf>
    <xf numFmtId="14" fontId="13" fillId="0" borderId="22" xfId="7" applyNumberFormat="1" applyFont="1" applyBorder="1" applyAlignment="1">
      <alignment horizontal="left" vertical="center"/>
    </xf>
    <xf numFmtId="0" fontId="13" fillId="0" borderId="20" xfId="7" applyFont="1" applyBorder="1" applyAlignment="1">
      <alignment horizontal="left" vertical="center"/>
    </xf>
    <xf numFmtId="0" fontId="13" fillId="0" borderId="21" xfId="7" applyFont="1" applyBorder="1" applyAlignment="1">
      <alignment horizontal="left" vertical="center"/>
    </xf>
    <xf numFmtId="0" fontId="13" fillId="0" borderId="22" xfId="7" applyFont="1" applyBorder="1" applyAlignment="1">
      <alignment horizontal="left" vertical="center"/>
    </xf>
    <xf numFmtId="0" fontId="10" fillId="2" borderId="10" xfId="7" applyFont="1" applyFill="1" applyBorder="1" applyAlignment="1">
      <alignment horizontal="center" vertical="center"/>
    </xf>
    <xf numFmtId="0" fontId="10" fillId="2" borderId="12" xfId="7" applyFont="1" applyFill="1" applyBorder="1" applyAlignment="1">
      <alignment horizontal="center" vertical="center"/>
    </xf>
    <xf numFmtId="0" fontId="9" fillId="0" borderId="12" xfId="7" applyFont="1" applyBorder="1" applyAlignment="1">
      <alignment horizontal="left" vertical="center"/>
    </xf>
    <xf numFmtId="58" fontId="2" fillId="3" borderId="2" xfId="7" applyNumberFormat="1" applyFont="1" applyFill="1" applyBorder="1" applyAlignment="1">
      <alignment horizontal="center" vertical="center"/>
    </xf>
    <xf numFmtId="0" fontId="2" fillId="3" borderId="2" xfId="7" applyFont="1" applyFill="1" applyBorder="1" applyAlignment="1">
      <alignment horizontal="center" vertical="center"/>
    </xf>
    <xf numFmtId="0" fontId="2" fillId="0" borderId="3" xfId="7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7" fillId="4" borderId="6" xfId="7" applyFont="1" applyFill="1" applyBorder="1" applyAlignment="1">
      <alignment horizontal="center" vertical="center"/>
    </xf>
    <xf numFmtId="0" fontId="2" fillId="4" borderId="2" xfId="7" applyFont="1" applyFill="1" applyBorder="1" applyAlignment="1">
      <alignment horizontal="center" vertical="center"/>
    </xf>
    <xf numFmtId="0" fontId="2" fillId="4" borderId="25" xfId="7" applyFont="1" applyFill="1" applyBorder="1" applyAlignment="1">
      <alignment horizontal="center" vertical="center"/>
    </xf>
    <xf numFmtId="0" fontId="35" fillId="0" borderId="28" xfId="7" applyFont="1" applyBorder="1" applyAlignment="1">
      <alignment horizontal="left" vertical="center" wrapText="1"/>
    </xf>
    <xf numFmtId="0" fontId="35" fillId="0" borderId="29" xfId="7" applyFont="1" applyBorder="1" applyAlignment="1">
      <alignment horizontal="left" vertical="center"/>
    </xf>
    <xf numFmtId="0" fontId="35" fillId="0" borderId="30" xfId="7" applyFont="1" applyBorder="1" applyAlignment="1">
      <alignment horizontal="left" vertical="center"/>
    </xf>
    <xf numFmtId="0" fontId="34" fillId="0" borderId="0" xfId="7" applyFont="1" applyBorder="1" applyAlignment="1">
      <alignment horizontal="center" vertical="center"/>
    </xf>
    <xf numFmtId="0" fontId="1" fillId="0" borderId="0" xfId="7" applyFont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 wrapText="1"/>
    </xf>
    <xf numFmtId="0" fontId="2" fillId="3" borderId="1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horizontal="center" vertical="center"/>
    </xf>
  </cellXfs>
  <cellStyles count="9">
    <cellStyle name="Normal_商务会议及团队差旅报价表20070807" xfId="2"/>
    <cellStyle name="常规" xfId="0" builtinId="0"/>
    <cellStyle name="常规 2" xfId="3"/>
    <cellStyle name="常规 3" xfId="4"/>
    <cellStyle name="常规 3 2" xfId="1"/>
    <cellStyle name="常规 4" xfId="5"/>
    <cellStyle name="常规_Sheet1 3" xfId="7"/>
    <cellStyle name="千位分隔 2" xfId="6"/>
    <cellStyle name="千位分隔 2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zoomScaleNormal="100" zoomScalePageLayoutView="120" workbookViewId="0">
      <selection sqref="A1:I1"/>
    </sheetView>
  </sheetViews>
  <sheetFormatPr defaultColWidth="8.875" defaultRowHeight="20.25" customHeight="1"/>
  <cols>
    <col min="1" max="1" width="8.5" customWidth="1"/>
    <col min="2" max="2" width="26" customWidth="1"/>
    <col min="3" max="3" width="31.375" bestFit="1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9" ht="42" customHeight="1">
      <c r="A1" s="148" t="s">
        <v>175</v>
      </c>
      <c r="B1" s="149"/>
      <c r="C1" s="149"/>
      <c r="D1" s="149"/>
      <c r="E1" s="149"/>
      <c r="F1" s="149"/>
      <c r="G1" s="149"/>
      <c r="H1" s="149"/>
      <c r="I1" s="149"/>
    </row>
    <row r="2" spans="1:9" ht="20.25" customHeight="1">
      <c r="A2" s="1" t="s">
        <v>0</v>
      </c>
      <c r="B2" s="96" t="s">
        <v>174</v>
      </c>
      <c r="C2" s="2" t="s">
        <v>1</v>
      </c>
      <c r="D2" s="150" t="s">
        <v>162</v>
      </c>
      <c r="E2" s="150"/>
      <c r="F2" s="1" t="s">
        <v>2</v>
      </c>
      <c r="G2" s="3" t="s">
        <v>3</v>
      </c>
      <c r="H2" s="151" t="s">
        <v>160</v>
      </c>
      <c r="I2" s="151"/>
    </row>
    <row r="3" spans="1:9" ht="20.25" customHeight="1">
      <c r="A3" s="3" t="s">
        <v>4</v>
      </c>
      <c r="B3" s="4" t="s">
        <v>5</v>
      </c>
      <c r="C3" s="3" t="s">
        <v>6</v>
      </c>
      <c r="D3" s="152" t="s">
        <v>154</v>
      </c>
      <c r="E3" s="152"/>
      <c r="F3" s="1" t="s">
        <v>7</v>
      </c>
      <c r="G3" s="3" t="s">
        <v>8</v>
      </c>
      <c r="H3" s="136" t="s">
        <v>161</v>
      </c>
      <c r="I3" s="136"/>
    </row>
    <row r="4" spans="1:9" ht="20.25" customHeight="1">
      <c r="A4" s="3" t="s">
        <v>9</v>
      </c>
      <c r="B4" s="91">
        <v>43345</v>
      </c>
      <c r="C4" s="1"/>
      <c r="F4" s="1" t="s">
        <v>10</v>
      </c>
      <c r="G4" s="3" t="s">
        <v>11</v>
      </c>
      <c r="H4" s="135" t="s">
        <v>171</v>
      </c>
      <c r="I4" s="136"/>
    </row>
    <row r="5" spans="1:9" ht="7.5" customHeight="1">
      <c r="A5" s="137"/>
      <c r="B5" s="138"/>
      <c r="C5" s="138"/>
      <c r="D5" s="138"/>
      <c r="E5" s="138"/>
      <c r="F5" s="138"/>
      <c r="G5" s="138"/>
      <c r="H5" s="138"/>
      <c r="I5" s="138"/>
    </row>
    <row r="6" spans="1:9" ht="51" customHeight="1">
      <c r="A6" s="5" t="s">
        <v>12</v>
      </c>
      <c r="B6" s="139" t="s">
        <v>13</v>
      </c>
      <c r="C6" s="139"/>
      <c r="D6" s="139"/>
      <c r="E6" s="139"/>
      <c r="F6" s="139"/>
      <c r="G6" s="139"/>
      <c r="H6" s="140"/>
      <c r="I6" s="141"/>
    </row>
    <row r="7" spans="1:9" ht="20.25" customHeight="1">
      <c r="A7" s="142" t="s">
        <v>14</v>
      </c>
      <c r="B7" s="143"/>
      <c r="C7" s="143"/>
      <c r="D7" s="143"/>
      <c r="E7" s="143"/>
      <c r="F7" s="143"/>
      <c r="G7" s="142" t="s">
        <v>15</v>
      </c>
      <c r="H7" s="143"/>
      <c r="I7" s="144"/>
    </row>
    <row r="8" spans="1:9" ht="20.25" customHeight="1">
      <c r="A8" s="6" t="s">
        <v>16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7" t="s">
        <v>22</v>
      </c>
      <c r="H8" s="7" t="s">
        <v>23</v>
      </c>
      <c r="I8" s="48" t="s">
        <v>24</v>
      </c>
    </row>
    <row r="9" spans="1:9" ht="20.25" customHeight="1">
      <c r="A9" s="8" t="s">
        <v>25</v>
      </c>
      <c r="B9" s="109"/>
      <c r="C9" s="110"/>
      <c r="D9" s="110"/>
      <c r="E9" s="110"/>
      <c r="F9" s="110"/>
      <c r="G9" s="110"/>
      <c r="H9" s="134"/>
      <c r="I9" s="49"/>
    </row>
    <row r="10" spans="1:9" ht="20.25" customHeight="1">
      <c r="A10" s="121" t="s">
        <v>26</v>
      </c>
      <c r="B10" s="124" t="s">
        <v>163</v>
      </c>
      <c r="C10" s="9" t="s">
        <v>155</v>
      </c>
      <c r="D10" s="10">
        <v>2</v>
      </c>
      <c r="E10" s="10">
        <v>1</v>
      </c>
      <c r="F10" s="11" t="s">
        <v>27</v>
      </c>
      <c r="G10" s="12">
        <v>950</v>
      </c>
      <c r="H10" s="13">
        <f>D10*E10*G10</f>
        <v>1900</v>
      </c>
      <c r="I10" s="95" t="s">
        <v>157</v>
      </c>
    </row>
    <row r="11" spans="1:9" ht="20.25" customHeight="1">
      <c r="A11" s="122"/>
      <c r="B11" s="125"/>
      <c r="C11" s="9" t="s">
        <v>156</v>
      </c>
      <c r="D11" s="10">
        <v>10</v>
      </c>
      <c r="E11" s="10">
        <v>1</v>
      </c>
      <c r="F11" s="11" t="s">
        <v>27</v>
      </c>
      <c r="G11" s="12">
        <v>1050</v>
      </c>
      <c r="H11" s="13">
        <f>D11*E11*G11</f>
        <v>10500</v>
      </c>
      <c r="I11" s="95" t="s">
        <v>172</v>
      </c>
    </row>
    <row r="12" spans="1:9" ht="20.25" hidden="1" customHeight="1">
      <c r="A12" s="14"/>
      <c r="B12" s="15"/>
      <c r="C12" s="9" t="s">
        <v>28</v>
      </c>
      <c r="D12" s="10"/>
      <c r="E12" s="10"/>
      <c r="F12" s="11" t="s">
        <v>27</v>
      </c>
      <c r="G12" s="12"/>
      <c r="H12" s="13">
        <f t="shared" ref="H12:H20" si="0">D12*E12*G12</f>
        <v>0</v>
      </c>
      <c r="I12" s="50" t="s">
        <v>29</v>
      </c>
    </row>
    <row r="13" spans="1:9" ht="20.25" hidden="1" customHeight="1">
      <c r="A13" s="14"/>
      <c r="B13" s="15"/>
      <c r="C13" s="9" t="s">
        <v>30</v>
      </c>
      <c r="D13" s="10"/>
      <c r="E13" s="10"/>
      <c r="F13" s="11" t="s">
        <v>27</v>
      </c>
      <c r="G13" s="12"/>
      <c r="H13" s="13">
        <f t="shared" si="0"/>
        <v>0</v>
      </c>
      <c r="I13" s="50" t="s">
        <v>31</v>
      </c>
    </row>
    <row r="14" spans="1:9" ht="24" customHeight="1">
      <c r="A14" s="121" t="s">
        <v>32</v>
      </c>
      <c r="B14" s="124" t="s">
        <v>33</v>
      </c>
      <c r="C14" s="9" t="s">
        <v>164</v>
      </c>
      <c r="D14" s="10">
        <v>1</v>
      </c>
      <c r="E14" s="10">
        <v>1</v>
      </c>
      <c r="F14" s="11" t="s">
        <v>34</v>
      </c>
      <c r="G14" s="12">
        <v>8480</v>
      </c>
      <c r="H14" s="13">
        <f t="shared" si="0"/>
        <v>8480</v>
      </c>
      <c r="I14" s="50" t="s">
        <v>152</v>
      </c>
    </row>
    <row r="15" spans="1:9" ht="20.25" customHeight="1">
      <c r="A15" s="122"/>
      <c r="B15" s="124"/>
      <c r="C15" s="9" t="s">
        <v>35</v>
      </c>
      <c r="D15" s="10"/>
      <c r="E15" s="10"/>
      <c r="F15" s="11" t="s">
        <v>34</v>
      </c>
      <c r="G15" s="12"/>
      <c r="H15" s="13">
        <f>D15*E15*G15</f>
        <v>0</v>
      </c>
      <c r="I15" s="50"/>
    </row>
    <row r="16" spans="1:9" ht="20.25" customHeight="1">
      <c r="A16" s="122"/>
      <c r="B16" s="124"/>
      <c r="C16" s="9" t="s">
        <v>173</v>
      </c>
      <c r="D16" s="10"/>
      <c r="E16" s="10"/>
      <c r="F16" s="11" t="s">
        <v>36</v>
      </c>
      <c r="G16" s="12"/>
      <c r="H16" s="13"/>
      <c r="I16" s="98"/>
    </row>
    <row r="17" spans="1:9" ht="38.25" hidden="1" customHeight="1">
      <c r="A17" s="121" t="s">
        <v>32</v>
      </c>
      <c r="B17" s="16" t="s">
        <v>37</v>
      </c>
      <c r="C17" s="17"/>
      <c r="D17" s="10">
        <v>1</v>
      </c>
      <c r="E17" s="10">
        <v>0</v>
      </c>
      <c r="F17" s="11" t="s">
        <v>38</v>
      </c>
      <c r="G17" s="18"/>
      <c r="H17" s="13">
        <f t="shared" si="0"/>
        <v>0</v>
      </c>
      <c r="I17" s="51"/>
    </row>
    <row r="18" spans="1:9" ht="20.25" hidden="1" customHeight="1">
      <c r="A18" s="122"/>
      <c r="B18" s="16" t="s">
        <v>39</v>
      </c>
      <c r="C18" s="19" t="s">
        <v>40</v>
      </c>
      <c r="D18" s="10">
        <v>1</v>
      </c>
      <c r="E18" s="10">
        <v>0</v>
      </c>
      <c r="F18" s="11" t="s">
        <v>41</v>
      </c>
      <c r="G18" s="20"/>
      <c r="H18" s="13">
        <f t="shared" si="0"/>
        <v>0</v>
      </c>
      <c r="I18" s="51"/>
    </row>
    <row r="19" spans="1:9" ht="20.25" hidden="1" customHeight="1">
      <c r="A19" s="122"/>
      <c r="B19" s="16" t="s">
        <v>42</v>
      </c>
      <c r="C19" s="19" t="s">
        <v>43</v>
      </c>
      <c r="D19" s="10">
        <v>1</v>
      </c>
      <c r="E19" s="10">
        <v>0</v>
      </c>
      <c r="F19" s="11" t="s">
        <v>44</v>
      </c>
      <c r="G19" s="20"/>
      <c r="H19" s="13">
        <f t="shared" si="0"/>
        <v>0</v>
      </c>
      <c r="I19" s="51"/>
    </row>
    <row r="20" spans="1:9" ht="20.25" hidden="1" customHeight="1">
      <c r="A20" s="122"/>
      <c r="B20" s="16" t="s">
        <v>42</v>
      </c>
      <c r="C20" s="19" t="s">
        <v>45</v>
      </c>
      <c r="D20" s="10">
        <v>4</v>
      </c>
      <c r="E20" s="10">
        <v>0</v>
      </c>
      <c r="F20" s="11" t="s">
        <v>46</v>
      </c>
      <c r="G20" s="20"/>
      <c r="H20" s="13">
        <f t="shared" si="0"/>
        <v>0</v>
      </c>
      <c r="I20" s="51"/>
    </row>
    <row r="21" spans="1:9" ht="20.25" hidden="1" customHeight="1">
      <c r="A21" s="122"/>
      <c r="B21" s="21" t="s">
        <v>47</v>
      </c>
      <c r="C21" s="19" t="s">
        <v>48</v>
      </c>
      <c r="D21" s="10"/>
      <c r="E21" s="10"/>
      <c r="F21" s="11" t="s">
        <v>49</v>
      </c>
      <c r="G21" s="20">
        <v>50000</v>
      </c>
      <c r="H21" s="13">
        <v>50000</v>
      </c>
      <c r="I21" s="51"/>
    </row>
    <row r="22" spans="1:9" ht="18" hidden="1" customHeight="1">
      <c r="A22" s="123"/>
      <c r="B22" s="16"/>
      <c r="C22" s="19"/>
      <c r="D22" s="10"/>
      <c r="E22" s="10"/>
      <c r="F22" s="11" t="s">
        <v>34</v>
      </c>
      <c r="G22" s="20"/>
      <c r="H22" s="13"/>
      <c r="I22" s="51"/>
    </row>
    <row r="23" spans="1:9" ht="27" hidden="1" customHeight="1">
      <c r="A23" s="121" t="s">
        <v>50</v>
      </c>
      <c r="B23" s="16" t="s">
        <v>51</v>
      </c>
      <c r="C23" s="17"/>
      <c r="D23" s="10"/>
      <c r="E23" s="10"/>
      <c r="F23" s="11" t="s">
        <v>38</v>
      </c>
      <c r="G23" s="18"/>
      <c r="H23" s="13">
        <f t="shared" ref="H23:H25" si="1">D23*E23*G23</f>
        <v>0</v>
      </c>
      <c r="I23" s="51" t="s">
        <v>52</v>
      </c>
    </row>
    <row r="24" spans="1:9" ht="20.25" hidden="1" customHeight="1">
      <c r="A24" s="122"/>
      <c r="B24" s="16" t="s">
        <v>53</v>
      </c>
      <c r="C24" s="19" t="s">
        <v>54</v>
      </c>
      <c r="D24" s="10"/>
      <c r="E24" s="10"/>
      <c r="F24" s="11" t="s">
        <v>41</v>
      </c>
      <c r="G24" s="20"/>
      <c r="H24" s="13">
        <f t="shared" si="1"/>
        <v>0</v>
      </c>
      <c r="I24" s="51"/>
    </row>
    <row r="25" spans="1:9" ht="20.25" hidden="1" customHeight="1">
      <c r="A25" s="122"/>
      <c r="B25" s="16" t="s">
        <v>55</v>
      </c>
      <c r="C25" s="19" t="s">
        <v>56</v>
      </c>
      <c r="D25" s="10"/>
      <c r="E25" s="10"/>
      <c r="F25" s="11" t="s">
        <v>57</v>
      </c>
      <c r="G25" s="20"/>
      <c r="H25" s="13">
        <f t="shared" si="1"/>
        <v>0</v>
      </c>
      <c r="I25" s="51"/>
    </row>
    <row r="26" spans="1:9" ht="20.25" hidden="1" customHeight="1">
      <c r="A26" s="122"/>
      <c r="B26" s="16" t="s">
        <v>58</v>
      </c>
      <c r="C26" s="19" t="s">
        <v>59</v>
      </c>
      <c r="D26" s="10"/>
      <c r="E26" s="10"/>
      <c r="F26" s="11" t="s">
        <v>46</v>
      </c>
      <c r="G26" s="20"/>
      <c r="H26" s="13"/>
      <c r="I26" s="51"/>
    </row>
    <row r="27" spans="1:9" ht="20.25" hidden="1" customHeight="1">
      <c r="A27" s="122"/>
      <c r="B27" s="21" t="s">
        <v>60</v>
      </c>
      <c r="C27" s="19" t="s">
        <v>61</v>
      </c>
      <c r="D27" s="10"/>
      <c r="E27" s="10"/>
      <c r="F27" s="11" t="s">
        <v>49</v>
      </c>
      <c r="G27" s="20"/>
      <c r="H27" s="13"/>
      <c r="I27" s="51"/>
    </row>
    <row r="28" spans="1:9" ht="27.75" hidden="1" customHeight="1">
      <c r="A28" s="123"/>
      <c r="B28" s="16" t="s">
        <v>62</v>
      </c>
      <c r="C28" s="19"/>
      <c r="D28" s="10"/>
      <c r="E28" s="10"/>
      <c r="F28" s="11" t="s">
        <v>34</v>
      </c>
      <c r="G28" s="20"/>
      <c r="H28" s="13"/>
      <c r="I28" s="51"/>
    </row>
    <row r="29" spans="1:9" ht="20.25" customHeight="1" thickBot="1">
      <c r="A29" s="102" t="s">
        <v>63</v>
      </c>
      <c r="B29" s="103"/>
      <c r="C29" s="103"/>
      <c r="D29" s="103"/>
      <c r="E29" s="103"/>
      <c r="F29" s="103"/>
      <c r="G29" s="103"/>
      <c r="H29" s="23">
        <f>SUM(H10:H16)</f>
        <v>20880</v>
      </c>
      <c r="I29" s="50"/>
    </row>
    <row r="30" spans="1:9" ht="20.25" customHeight="1">
      <c r="A30" s="24" t="s">
        <v>16</v>
      </c>
      <c r="B30" s="25" t="s">
        <v>17</v>
      </c>
      <c r="C30" s="25" t="s">
        <v>18</v>
      </c>
      <c r="D30" s="26" t="s">
        <v>19</v>
      </c>
      <c r="E30" s="27" t="s">
        <v>64</v>
      </c>
      <c r="F30" s="25" t="s">
        <v>21</v>
      </c>
      <c r="G30" s="25" t="s">
        <v>22</v>
      </c>
      <c r="H30" s="25" t="s">
        <v>65</v>
      </c>
      <c r="I30" s="52" t="s">
        <v>24</v>
      </c>
    </row>
    <row r="31" spans="1:9" ht="26.1" customHeight="1">
      <c r="A31" s="8" t="s">
        <v>66</v>
      </c>
      <c r="B31" s="109" t="s">
        <v>67</v>
      </c>
      <c r="C31" s="110"/>
      <c r="D31" s="110"/>
      <c r="E31" s="110"/>
      <c r="F31" s="110"/>
      <c r="G31" s="110"/>
      <c r="H31" s="134"/>
      <c r="I31" s="94" t="s">
        <v>151</v>
      </c>
    </row>
    <row r="32" spans="1:9" ht="20.25" hidden="1" customHeight="1">
      <c r="A32" s="28" t="s">
        <v>70</v>
      </c>
      <c r="B32" s="29" t="s">
        <v>71</v>
      </c>
      <c r="C32" s="30" t="s">
        <v>72</v>
      </c>
      <c r="D32" s="41"/>
      <c r="E32" s="93"/>
      <c r="F32" s="33" t="s">
        <v>69</v>
      </c>
      <c r="G32" s="34"/>
      <c r="H32" s="13">
        <f t="shared" ref="H32:H36" si="2">D32*G32*E32</f>
        <v>0</v>
      </c>
      <c r="I32" s="49"/>
    </row>
    <row r="33" spans="1:9" ht="20.25" customHeight="1">
      <c r="A33" s="28"/>
      <c r="B33" s="29" t="s">
        <v>73</v>
      </c>
      <c r="C33" s="30" t="s">
        <v>158</v>
      </c>
      <c r="D33" s="41">
        <v>26</v>
      </c>
      <c r="E33" s="93">
        <v>1</v>
      </c>
      <c r="F33" s="33" t="s">
        <v>69</v>
      </c>
      <c r="G33" s="34">
        <v>300</v>
      </c>
      <c r="H33" s="13">
        <f t="shared" ref="H33" si="3">D33*G33*E33</f>
        <v>7800</v>
      </c>
      <c r="I33" s="98"/>
    </row>
    <row r="34" spans="1:9" ht="13.5">
      <c r="A34" s="28" t="s">
        <v>70</v>
      </c>
      <c r="B34" s="29" t="s">
        <v>68</v>
      </c>
      <c r="C34" s="30" t="s">
        <v>159</v>
      </c>
      <c r="D34" s="41">
        <v>48</v>
      </c>
      <c r="E34" s="93">
        <v>1</v>
      </c>
      <c r="F34" s="33" t="s">
        <v>69</v>
      </c>
      <c r="G34" s="34">
        <v>208</v>
      </c>
      <c r="H34" s="13">
        <f t="shared" si="2"/>
        <v>9984</v>
      </c>
      <c r="I34" s="53"/>
    </row>
    <row r="35" spans="1:9" ht="20.25" hidden="1" customHeight="1">
      <c r="A35" s="28" t="s">
        <v>74</v>
      </c>
      <c r="B35" s="29" t="s">
        <v>73</v>
      </c>
      <c r="C35" s="30" t="s">
        <v>75</v>
      </c>
      <c r="D35" s="31">
        <v>60</v>
      </c>
      <c r="E35" s="32">
        <v>2</v>
      </c>
      <c r="F35" s="33" t="s">
        <v>69</v>
      </c>
      <c r="G35" s="35"/>
      <c r="H35" s="13">
        <f t="shared" si="2"/>
        <v>0</v>
      </c>
      <c r="I35" s="49" t="s">
        <v>76</v>
      </c>
    </row>
    <row r="36" spans="1:9" ht="20.25" hidden="1" customHeight="1">
      <c r="A36" s="28" t="s">
        <v>77</v>
      </c>
      <c r="B36" s="29"/>
      <c r="C36" s="30"/>
      <c r="D36" s="31"/>
      <c r="E36" s="32"/>
      <c r="F36" s="33" t="s">
        <v>69</v>
      </c>
      <c r="G36" s="35"/>
      <c r="H36" s="13">
        <f t="shared" si="2"/>
        <v>0</v>
      </c>
      <c r="I36" s="49"/>
    </row>
    <row r="37" spans="1:9" ht="20.25" hidden="1" customHeight="1">
      <c r="A37" s="28" t="s">
        <v>77</v>
      </c>
      <c r="B37" s="29" t="s">
        <v>68</v>
      </c>
      <c r="C37" s="30" t="s">
        <v>72</v>
      </c>
      <c r="D37" s="36"/>
      <c r="E37" s="37"/>
      <c r="F37" s="33" t="s">
        <v>69</v>
      </c>
      <c r="G37" s="38"/>
      <c r="H37" s="13">
        <f t="shared" ref="H37:H38" si="4">D37*G37</f>
        <v>0</v>
      </c>
      <c r="I37" s="49"/>
    </row>
    <row r="38" spans="1:9" ht="20.25" hidden="1" customHeight="1">
      <c r="A38" s="28" t="s">
        <v>78</v>
      </c>
      <c r="B38" s="29" t="s">
        <v>73</v>
      </c>
      <c r="C38" s="30" t="s">
        <v>72</v>
      </c>
      <c r="D38" s="36"/>
      <c r="E38" s="37"/>
      <c r="F38" s="33" t="s">
        <v>69</v>
      </c>
      <c r="G38" s="35"/>
      <c r="H38" s="13">
        <f t="shared" si="4"/>
        <v>0</v>
      </c>
      <c r="I38" s="49"/>
    </row>
    <row r="39" spans="1:9" ht="20.25" customHeight="1" thickBot="1">
      <c r="A39" s="102" t="s">
        <v>63</v>
      </c>
      <c r="B39" s="103"/>
      <c r="C39" s="103"/>
      <c r="D39" s="103"/>
      <c r="E39" s="103"/>
      <c r="F39" s="103"/>
      <c r="G39" s="104"/>
      <c r="H39" s="39">
        <f>SUM(H32:H38)</f>
        <v>17784</v>
      </c>
      <c r="I39" s="49"/>
    </row>
    <row r="40" spans="1:9" ht="20.25" customHeight="1">
      <c r="A40" s="24" t="s">
        <v>16</v>
      </c>
      <c r="B40" s="25" t="s">
        <v>17</v>
      </c>
      <c r="C40" s="25" t="s">
        <v>18</v>
      </c>
      <c r="D40" s="26" t="s">
        <v>79</v>
      </c>
      <c r="E40" s="26" t="s">
        <v>64</v>
      </c>
      <c r="F40" s="25" t="s">
        <v>21</v>
      </c>
      <c r="G40" s="25" t="s">
        <v>22</v>
      </c>
      <c r="H40" s="25" t="s">
        <v>65</v>
      </c>
      <c r="I40" s="52" t="s">
        <v>24</v>
      </c>
    </row>
    <row r="41" spans="1:9" ht="20.25" customHeight="1">
      <c r="A41" s="8" t="s">
        <v>80</v>
      </c>
      <c r="B41" s="109" t="s">
        <v>81</v>
      </c>
      <c r="C41" s="110"/>
      <c r="D41" s="110"/>
      <c r="E41" s="110"/>
      <c r="F41" s="110"/>
      <c r="G41" s="110"/>
      <c r="H41" s="134"/>
      <c r="I41" s="49"/>
    </row>
    <row r="42" spans="1:9" ht="18" customHeight="1">
      <c r="A42" s="121" t="s">
        <v>82</v>
      </c>
      <c r="B42" s="126" t="s">
        <v>83</v>
      </c>
      <c r="C42" s="40" t="s">
        <v>85</v>
      </c>
      <c r="D42" s="41">
        <v>20</v>
      </c>
      <c r="E42" s="41">
        <v>2</v>
      </c>
      <c r="F42" s="33" t="s">
        <v>84</v>
      </c>
      <c r="G42" s="38">
        <v>380</v>
      </c>
      <c r="H42" s="13">
        <f>D42*E42*G42</f>
        <v>15200</v>
      </c>
      <c r="I42" s="53"/>
    </row>
    <row r="43" spans="1:9" ht="20.25" hidden="1" customHeight="1">
      <c r="A43" s="122"/>
      <c r="B43" s="127"/>
      <c r="C43" s="40" t="s">
        <v>86</v>
      </c>
      <c r="D43" s="41"/>
      <c r="E43" s="41"/>
      <c r="F43" s="33" t="s">
        <v>84</v>
      </c>
      <c r="G43" s="38"/>
      <c r="H43" s="13">
        <f t="shared" ref="H43:H57" si="5">D43*E43*G43</f>
        <v>0</v>
      </c>
      <c r="I43" s="54"/>
    </row>
    <row r="44" spans="1:9" ht="20.25" hidden="1" customHeight="1">
      <c r="A44" s="122"/>
      <c r="B44" s="127"/>
      <c r="C44" s="40" t="s">
        <v>87</v>
      </c>
      <c r="D44" s="41"/>
      <c r="E44" s="41"/>
      <c r="F44" s="33" t="s">
        <v>84</v>
      </c>
      <c r="G44" s="38"/>
      <c r="H44" s="13">
        <f t="shared" si="5"/>
        <v>0</v>
      </c>
      <c r="I44" s="54"/>
    </row>
    <row r="45" spans="1:9" ht="20.25" hidden="1" customHeight="1">
      <c r="A45" s="122"/>
      <c r="B45" s="127"/>
      <c r="C45" s="40" t="s">
        <v>88</v>
      </c>
      <c r="D45" s="41"/>
      <c r="E45" s="41"/>
      <c r="F45" s="33" t="s">
        <v>84</v>
      </c>
      <c r="G45" s="42"/>
      <c r="H45" s="13">
        <f t="shared" si="5"/>
        <v>0</v>
      </c>
      <c r="I45" s="54"/>
    </row>
    <row r="46" spans="1:9" ht="20.25" hidden="1" customHeight="1">
      <c r="A46" s="123"/>
      <c r="B46" s="128"/>
      <c r="C46" s="40" t="s">
        <v>89</v>
      </c>
      <c r="D46" s="41"/>
      <c r="E46" s="43"/>
      <c r="F46" s="33" t="s">
        <v>84</v>
      </c>
      <c r="G46" s="42"/>
      <c r="H46" s="13">
        <f t="shared" si="5"/>
        <v>0</v>
      </c>
      <c r="I46" s="54"/>
    </row>
    <row r="47" spans="1:9" ht="20.25" hidden="1" customHeight="1">
      <c r="A47" s="121" t="s">
        <v>90</v>
      </c>
      <c r="B47" s="129" t="s">
        <v>91</v>
      </c>
      <c r="C47" s="40" t="s">
        <v>92</v>
      </c>
      <c r="D47" s="41"/>
      <c r="E47" s="43"/>
      <c r="F47" s="33" t="s">
        <v>84</v>
      </c>
      <c r="G47" s="42"/>
      <c r="H47" s="13">
        <f t="shared" si="5"/>
        <v>0</v>
      </c>
      <c r="I47" s="145"/>
    </row>
    <row r="48" spans="1:9" ht="20.25" hidden="1" customHeight="1">
      <c r="A48" s="122"/>
      <c r="B48" s="130"/>
      <c r="C48" s="40" t="s">
        <v>86</v>
      </c>
      <c r="D48" s="41"/>
      <c r="E48" s="43"/>
      <c r="F48" s="33" t="s">
        <v>84</v>
      </c>
      <c r="G48" s="42"/>
      <c r="H48" s="13">
        <f t="shared" si="5"/>
        <v>0</v>
      </c>
      <c r="I48" s="146"/>
    </row>
    <row r="49" spans="1:9" ht="20.25" hidden="1" customHeight="1">
      <c r="A49" s="122"/>
      <c r="B49" s="130"/>
      <c r="C49" s="40" t="s">
        <v>87</v>
      </c>
      <c r="D49" s="41"/>
      <c r="E49" s="43"/>
      <c r="F49" s="33" t="s">
        <v>84</v>
      </c>
      <c r="G49" s="42"/>
      <c r="H49" s="13">
        <f t="shared" si="5"/>
        <v>0</v>
      </c>
      <c r="I49" s="146"/>
    </row>
    <row r="50" spans="1:9" ht="20.25" hidden="1" customHeight="1">
      <c r="A50" s="123"/>
      <c r="B50" s="131"/>
      <c r="C50" s="40" t="s">
        <v>93</v>
      </c>
      <c r="D50" s="41"/>
      <c r="E50" s="43"/>
      <c r="F50" s="33" t="s">
        <v>84</v>
      </c>
      <c r="G50" s="42"/>
      <c r="H50" s="13">
        <f t="shared" si="5"/>
        <v>0</v>
      </c>
      <c r="I50" s="146"/>
    </row>
    <row r="51" spans="1:9" ht="20.25" customHeight="1">
      <c r="A51" s="121" t="s">
        <v>169</v>
      </c>
      <c r="B51" s="129" t="s">
        <v>168</v>
      </c>
      <c r="C51" s="40" t="s">
        <v>94</v>
      </c>
      <c r="D51" s="41"/>
      <c r="E51" s="43"/>
      <c r="F51" s="33" t="s">
        <v>84</v>
      </c>
      <c r="G51" s="42"/>
      <c r="H51" s="13">
        <f t="shared" si="5"/>
        <v>0</v>
      </c>
      <c r="I51" s="146"/>
    </row>
    <row r="52" spans="1:9" ht="20.25" hidden="1" customHeight="1">
      <c r="A52" s="122"/>
      <c r="B52" s="130"/>
      <c r="C52" s="40"/>
      <c r="D52" s="41"/>
      <c r="E52" s="43"/>
      <c r="F52" s="33"/>
      <c r="G52" s="42"/>
      <c r="H52" s="13"/>
      <c r="I52" s="146"/>
    </row>
    <row r="53" spans="1:9" ht="20.25" hidden="1" customHeight="1">
      <c r="A53" s="122"/>
      <c r="B53" s="130"/>
      <c r="C53" s="40"/>
      <c r="D53" s="41"/>
      <c r="E53" s="43"/>
      <c r="F53" s="33"/>
      <c r="G53" s="42"/>
      <c r="H53" s="13"/>
      <c r="I53" s="146"/>
    </row>
    <row r="54" spans="1:9" ht="20.25" hidden="1" customHeight="1">
      <c r="A54" s="123"/>
      <c r="B54" s="131"/>
      <c r="C54" s="40"/>
      <c r="D54" s="41"/>
      <c r="E54" s="43"/>
      <c r="F54" s="33"/>
      <c r="G54" s="42"/>
      <c r="H54" s="13"/>
      <c r="I54" s="147"/>
    </row>
    <row r="55" spans="1:9" ht="20.25" hidden="1" customHeight="1">
      <c r="A55" s="121" t="s">
        <v>95</v>
      </c>
      <c r="B55" s="129" t="s">
        <v>96</v>
      </c>
      <c r="C55" s="40" t="s">
        <v>97</v>
      </c>
      <c r="D55" s="41"/>
      <c r="E55" s="43"/>
      <c r="F55" s="33" t="s">
        <v>98</v>
      </c>
      <c r="G55" s="42"/>
      <c r="H55" s="13">
        <f t="shared" si="5"/>
        <v>0</v>
      </c>
      <c r="I55" s="55"/>
    </row>
    <row r="56" spans="1:9" ht="20.25" hidden="1" customHeight="1">
      <c r="A56" s="122"/>
      <c r="B56" s="130"/>
      <c r="C56" s="40" t="s">
        <v>97</v>
      </c>
      <c r="D56" s="41"/>
      <c r="E56" s="43"/>
      <c r="F56" s="33" t="s">
        <v>98</v>
      </c>
      <c r="G56" s="42"/>
      <c r="H56" s="13">
        <f t="shared" si="5"/>
        <v>0</v>
      </c>
      <c r="I56" s="55"/>
    </row>
    <row r="57" spans="1:9" ht="20.25" hidden="1" customHeight="1">
      <c r="A57" s="123"/>
      <c r="B57" s="130"/>
      <c r="C57" s="40" t="s">
        <v>97</v>
      </c>
      <c r="D57" s="41"/>
      <c r="E57" s="43"/>
      <c r="F57" s="33" t="s">
        <v>98</v>
      </c>
      <c r="G57" s="42"/>
      <c r="H57" s="13">
        <f t="shared" si="5"/>
        <v>0</v>
      </c>
      <c r="I57" s="55"/>
    </row>
    <row r="58" spans="1:9" ht="20.25" customHeight="1" thickBot="1">
      <c r="A58" s="102" t="s">
        <v>63</v>
      </c>
      <c r="B58" s="103"/>
      <c r="C58" s="103"/>
      <c r="D58" s="103"/>
      <c r="E58" s="103"/>
      <c r="F58" s="103"/>
      <c r="G58" s="104"/>
      <c r="H58" s="39">
        <f>SUM(H42:H51)</f>
        <v>15200</v>
      </c>
      <c r="I58" s="49"/>
    </row>
    <row r="59" spans="1:9" ht="20.25" customHeight="1">
      <c r="A59" s="24" t="s">
        <v>16</v>
      </c>
      <c r="B59" s="25" t="s">
        <v>17</v>
      </c>
      <c r="C59" s="25" t="s">
        <v>18</v>
      </c>
      <c r="D59" s="107" t="s">
        <v>79</v>
      </c>
      <c r="E59" s="108"/>
      <c r="F59" s="25" t="s">
        <v>21</v>
      </c>
      <c r="G59" s="25" t="s">
        <v>22</v>
      </c>
      <c r="H59" s="25" t="s">
        <v>65</v>
      </c>
      <c r="I59" s="52" t="s">
        <v>24</v>
      </c>
    </row>
    <row r="60" spans="1:9" ht="20.25" customHeight="1">
      <c r="A60" s="8" t="s">
        <v>99</v>
      </c>
      <c r="B60" s="109" t="s">
        <v>100</v>
      </c>
      <c r="C60" s="110"/>
      <c r="D60" s="110"/>
      <c r="E60" s="110"/>
      <c r="F60" s="110"/>
      <c r="G60" s="110"/>
      <c r="H60" s="134"/>
      <c r="I60" s="56"/>
    </row>
    <row r="61" spans="1:9" ht="20.25" customHeight="1">
      <c r="A61" s="45" t="s">
        <v>101</v>
      </c>
      <c r="B61" s="29" t="s">
        <v>102</v>
      </c>
      <c r="C61" s="30" t="s">
        <v>103</v>
      </c>
      <c r="D61" s="132">
        <v>29</v>
      </c>
      <c r="E61" s="133"/>
      <c r="F61" s="33" t="s">
        <v>69</v>
      </c>
      <c r="G61" s="38">
        <v>10</v>
      </c>
      <c r="H61" s="13">
        <f>D61*G61</f>
        <v>290</v>
      </c>
      <c r="I61" s="56" t="s">
        <v>104</v>
      </c>
    </row>
    <row r="62" spans="1:9" ht="13.5">
      <c r="A62" s="45" t="s">
        <v>105</v>
      </c>
      <c r="B62" s="29" t="s">
        <v>43</v>
      </c>
      <c r="C62" s="59" t="s">
        <v>153</v>
      </c>
      <c r="D62" s="132"/>
      <c r="E62" s="133"/>
      <c r="F62" s="33" t="s">
        <v>107</v>
      </c>
      <c r="G62" s="38"/>
      <c r="H62" s="13">
        <f t="shared" ref="H62:H67" si="6">D62*G62</f>
        <v>0</v>
      </c>
      <c r="I62" s="99"/>
    </row>
    <row r="63" spans="1:9" ht="20.25" hidden="1" customHeight="1">
      <c r="A63" s="45" t="s">
        <v>106</v>
      </c>
      <c r="B63" s="29" t="s">
        <v>111</v>
      </c>
      <c r="C63" s="58"/>
      <c r="D63" s="100">
        <v>2</v>
      </c>
      <c r="E63" s="101"/>
      <c r="F63" s="33" t="s">
        <v>107</v>
      </c>
      <c r="G63" s="57">
        <v>0</v>
      </c>
      <c r="H63" s="13">
        <f t="shared" si="6"/>
        <v>0</v>
      </c>
      <c r="I63" s="56" t="s">
        <v>112</v>
      </c>
    </row>
    <row r="64" spans="1:9" ht="13.5" hidden="1">
      <c r="A64" s="45" t="s">
        <v>108</v>
      </c>
      <c r="B64" s="29" t="s">
        <v>114</v>
      </c>
      <c r="C64" s="58"/>
      <c r="D64" s="46">
        <v>1</v>
      </c>
      <c r="E64" s="47">
        <v>1</v>
      </c>
      <c r="F64" s="33" t="s">
        <v>115</v>
      </c>
      <c r="G64" s="57">
        <v>0</v>
      </c>
      <c r="H64" s="13">
        <f t="shared" si="6"/>
        <v>0</v>
      </c>
      <c r="I64" s="82" t="s">
        <v>116</v>
      </c>
    </row>
    <row r="65" spans="1:9" ht="20.25" hidden="1" customHeight="1">
      <c r="A65" s="45" t="s">
        <v>109</v>
      </c>
      <c r="B65" s="29" t="s">
        <v>117</v>
      </c>
      <c r="C65" s="58"/>
      <c r="D65" s="100">
        <v>0</v>
      </c>
      <c r="E65" s="101"/>
      <c r="F65" s="33" t="s">
        <v>115</v>
      </c>
      <c r="G65" s="57">
        <v>0</v>
      </c>
      <c r="H65" s="13">
        <f t="shared" si="6"/>
        <v>0</v>
      </c>
      <c r="I65" s="56"/>
    </row>
    <row r="66" spans="1:9" ht="20.25" hidden="1" customHeight="1">
      <c r="A66" s="45" t="s">
        <v>110</v>
      </c>
      <c r="B66" s="29" t="s">
        <v>118</v>
      </c>
      <c r="C66" s="58"/>
      <c r="D66" s="100">
        <v>10</v>
      </c>
      <c r="E66" s="101"/>
      <c r="F66" s="33" t="s">
        <v>107</v>
      </c>
      <c r="G66" s="57">
        <v>0</v>
      </c>
      <c r="H66" s="13">
        <f t="shared" si="6"/>
        <v>0</v>
      </c>
      <c r="I66" s="56" t="s">
        <v>119</v>
      </c>
    </row>
    <row r="67" spans="1:9" ht="20.25" hidden="1" customHeight="1">
      <c r="A67" s="45" t="s">
        <v>113</v>
      </c>
      <c r="B67" s="29" t="s">
        <v>120</v>
      </c>
      <c r="C67" s="29"/>
      <c r="D67" s="100">
        <v>75</v>
      </c>
      <c r="E67" s="101"/>
      <c r="F67" s="33" t="s">
        <v>69</v>
      </c>
      <c r="G67" s="57">
        <v>0</v>
      </c>
      <c r="H67" s="13">
        <f t="shared" si="6"/>
        <v>0</v>
      </c>
      <c r="I67" s="56" t="s">
        <v>121</v>
      </c>
    </row>
    <row r="68" spans="1:9" ht="20.25" customHeight="1" thickBot="1">
      <c r="A68" s="102" t="s">
        <v>63</v>
      </c>
      <c r="B68" s="103"/>
      <c r="C68" s="103"/>
      <c r="D68" s="103"/>
      <c r="E68" s="103"/>
      <c r="F68" s="103"/>
      <c r="G68" s="104"/>
      <c r="H68" s="39">
        <f>SUM(H61:H67)</f>
        <v>290</v>
      </c>
      <c r="I68" s="56"/>
    </row>
    <row r="69" spans="1:9" ht="20.25" customHeight="1" thickBot="1">
      <c r="A69" s="60" t="s">
        <v>16</v>
      </c>
      <c r="B69" s="61" t="s">
        <v>17</v>
      </c>
      <c r="C69" s="61" t="s">
        <v>18</v>
      </c>
      <c r="D69" s="62" t="s">
        <v>19</v>
      </c>
      <c r="E69" s="63" t="s">
        <v>122</v>
      </c>
      <c r="F69" s="61" t="s">
        <v>21</v>
      </c>
      <c r="G69" s="61" t="s">
        <v>22</v>
      </c>
      <c r="H69" s="61" t="s">
        <v>65</v>
      </c>
      <c r="I69" s="83" t="s">
        <v>24</v>
      </c>
    </row>
    <row r="70" spans="1:9" ht="20.25" customHeight="1">
      <c r="A70" s="8" t="s">
        <v>123</v>
      </c>
      <c r="B70" s="105" t="s">
        <v>124</v>
      </c>
      <c r="C70" s="105"/>
      <c r="D70" s="105"/>
      <c r="E70" s="105"/>
      <c r="F70" s="105"/>
      <c r="G70" s="105"/>
      <c r="H70" s="105"/>
      <c r="I70" s="106"/>
    </row>
    <row r="71" spans="1:9" ht="20.25" customHeight="1">
      <c r="A71" s="45" t="s">
        <v>125</v>
      </c>
      <c r="B71" s="64" t="s">
        <v>126</v>
      </c>
      <c r="C71" s="58"/>
      <c r="D71" s="41">
        <v>1</v>
      </c>
      <c r="E71" s="41">
        <v>1</v>
      </c>
      <c r="F71" s="33" t="s">
        <v>34</v>
      </c>
      <c r="G71" s="38">
        <v>600</v>
      </c>
      <c r="H71" s="13">
        <f>D71*E71*G71</f>
        <v>600</v>
      </c>
      <c r="I71" s="92"/>
    </row>
    <row r="72" spans="1:9" ht="20.25" customHeight="1">
      <c r="A72" s="45" t="s">
        <v>127</v>
      </c>
      <c r="B72" s="64" t="s">
        <v>128</v>
      </c>
      <c r="C72" s="58"/>
      <c r="D72" s="97">
        <v>1</v>
      </c>
      <c r="E72" s="97">
        <v>1</v>
      </c>
      <c r="F72" s="33" t="s">
        <v>34</v>
      </c>
      <c r="G72" s="38">
        <v>600</v>
      </c>
      <c r="H72" s="13">
        <f>D72*E72*G72</f>
        <v>600</v>
      </c>
      <c r="I72" s="84"/>
    </row>
    <row r="73" spans="1:9" ht="20.25" customHeight="1">
      <c r="A73" s="102" t="s">
        <v>63</v>
      </c>
      <c r="B73" s="103"/>
      <c r="C73" s="103"/>
      <c r="D73" s="103"/>
      <c r="E73" s="103"/>
      <c r="F73" s="103"/>
      <c r="G73" s="104"/>
      <c r="H73" s="39">
        <f>SUM(H71:H72)</f>
        <v>1200</v>
      </c>
      <c r="I73" s="85"/>
    </row>
    <row r="74" spans="1:9" ht="20.25" customHeight="1">
      <c r="A74" s="66" t="s">
        <v>129</v>
      </c>
      <c r="B74" s="67"/>
      <c r="C74" s="67"/>
      <c r="D74" s="68"/>
      <c r="E74" s="68"/>
      <c r="F74" s="67"/>
      <c r="G74" s="69"/>
      <c r="H74" s="70">
        <f>H58+H29+H39+H68+H73</f>
        <v>55354</v>
      </c>
      <c r="I74" s="86"/>
    </row>
    <row r="75" spans="1:9" ht="20.25" customHeight="1">
      <c r="A75" s="24" t="s">
        <v>16</v>
      </c>
      <c r="B75" s="25" t="s">
        <v>17</v>
      </c>
      <c r="C75" s="25" t="s">
        <v>18</v>
      </c>
      <c r="D75" s="107"/>
      <c r="E75" s="108"/>
      <c r="F75" s="25" t="s">
        <v>21</v>
      </c>
      <c r="G75" s="25" t="s">
        <v>22</v>
      </c>
      <c r="H75" s="25" t="s">
        <v>65</v>
      </c>
      <c r="I75" s="52" t="s">
        <v>24</v>
      </c>
    </row>
    <row r="76" spans="1:9" ht="20.25" customHeight="1">
      <c r="A76" s="8" t="s">
        <v>130</v>
      </c>
      <c r="B76" s="109" t="s">
        <v>131</v>
      </c>
      <c r="C76" s="110"/>
      <c r="D76" s="110"/>
      <c r="E76" s="110"/>
      <c r="F76" s="110"/>
      <c r="G76" s="110"/>
      <c r="H76" s="110"/>
      <c r="I76" s="111"/>
    </row>
    <row r="77" spans="1:9" ht="20.25" customHeight="1">
      <c r="A77" s="28" t="s">
        <v>132</v>
      </c>
      <c r="B77" s="40" t="s">
        <v>131</v>
      </c>
      <c r="C77" s="40"/>
      <c r="D77" s="112"/>
      <c r="E77" s="113"/>
      <c r="F77" s="33"/>
      <c r="G77" s="71">
        <v>0.1</v>
      </c>
      <c r="H77" s="13">
        <f>G77*H74</f>
        <v>5535.4000000000005</v>
      </c>
      <c r="I77" s="49"/>
    </row>
    <row r="78" spans="1:9" ht="20.25" customHeight="1">
      <c r="A78" s="114" t="s">
        <v>63</v>
      </c>
      <c r="B78" s="115"/>
      <c r="C78" s="115"/>
      <c r="D78" s="116"/>
      <c r="E78" s="116"/>
      <c r="F78" s="115"/>
      <c r="G78" s="117"/>
      <c r="H78" s="72">
        <f>SUM(H77:H77)</f>
        <v>5535.4000000000005</v>
      </c>
      <c r="I78" s="87"/>
    </row>
    <row r="79" spans="1:9" ht="20.25" customHeight="1">
      <c r="A79" s="24" t="s">
        <v>16</v>
      </c>
      <c r="B79" s="25" t="s">
        <v>17</v>
      </c>
      <c r="C79" s="25" t="s">
        <v>18</v>
      </c>
      <c r="D79" s="26" t="s">
        <v>19</v>
      </c>
      <c r="E79" s="26" t="s">
        <v>122</v>
      </c>
      <c r="F79" s="25" t="s">
        <v>21</v>
      </c>
      <c r="G79" s="25" t="s">
        <v>22</v>
      </c>
      <c r="H79" s="25" t="s">
        <v>65</v>
      </c>
      <c r="I79" s="52" t="s">
        <v>24</v>
      </c>
    </row>
    <row r="80" spans="1:9" ht="20.25" customHeight="1">
      <c r="A80" s="8" t="s">
        <v>133</v>
      </c>
      <c r="B80" s="109" t="s">
        <v>134</v>
      </c>
      <c r="C80" s="110"/>
      <c r="D80" s="110"/>
      <c r="E80" s="110"/>
      <c r="F80" s="110"/>
      <c r="G80" s="110"/>
      <c r="H80" s="110"/>
      <c r="I80" s="111"/>
    </row>
    <row r="81" spans="1:9" ht="20.25" customHeight="1">
      <c r="A81" s="28" t="s">
        <v>135</v>
      </c>
      <c r="B81" s="40" t="s">
        <v>136</v>
      </c>
      <c r="C81" s="40"/>
      <c r="D81" s="41">
        <v>2</v>
      </c>
      <c r="E81" s="41">
        <v>2</v>
      </c>
      <c r="F81" s="33" t="s">
        <v>34</v>
      </c>
      <c r="G81" s="71">
        <v>600</v>
      </c>
      <c r="H81" s="13">
        <f>D81*E81*G81</f>
        <v>2400</v>
      </c>
      <c r="I81" s="92"/>
    </row>
    <row r="82" spans="1:9" ht="20.25" customHeight="1">
      <c r="A82" s="28" t="s">
        <v>137</v>
      </c>
      <c r="B82" s="40" t="s">
        <v>138</v>
      </c>
      <c r="C82" s="40"/>
      <c r="D82" s="41">
        <v>1</v>
      </c>
      <c r="E82" s="41">
        <v>1</v>
      </c>
      <c r="F82" s="33" t="s">
        <v>34</v>
      </c>
      <c r="G82" s="71">
        <v>1050</v>
      </c>
      <c r="H82" s="13">
        <f t="shared" ref="H82:H87" si="7">D82*E82*G82</f>
        <v>1050</v>
      </c>
      <c r="I82" s="92"/>
    </row>
    <row r="83" spans="1:9" ht="20.25" customHeight="1">
      <c r="A83" s="28" t="s">
        <v>165</v>
      </c>
      <c r="B83" s="40" t="s">
        <v>166</v>
      </c>
      <c r="C83" s="40" t="s">
        <v>170</v>
      </c>
      <c r="D83" s="41">
        <v>2</v>
      </c>
      <c r="E83" s="41">
        <v>2</v>
      </c>
      <c r="F83" s="33" t="s">
        <v>167</v>
      </c>
      <c r="G83" s="71">
        <v>100</v>
      </c>
      <c r="H83" s="13">
        <f t="shared" si="7"/>
        <v>400</v>
      </c>
      <c r="I83" s="92"/>
    </row>
    <row r="84" spans="1:9" ht="20.25" customHeight="1" thickBot="1">
      <c r="A84" s="114" t="s">
        <v>63</v>
      </c>
      <c r="B84" s="115"/>
      <c r="C84" s="115"/>
      <c r="D84" s="115"/>
      <c r="E84" s="115"/>
      <c r="F84" s="115"/>
      <c r="G84" s="117"/>
      <c r="H84" s="72">
        <f>SUM(H81:H83)</f>
        <v>3850</v>
      </c>
      <c r="I84" s="88"/>
    </row>
    <row r="85" spans="1:9" ht="20.25" customHeight="1">
      <c r="A85" s="24" t="s">
        <v>16</v>
      </c>
      <c r="B85" s="25" t="s">
        <v>17</v>
      </c>
      <c r="C85" s="25" t="s">
        <v>18</v>
      </c>
      <c r="D85" s="107" t="s">
        <v>19</v>
      </c>
      <c r="E85" s="108"/>
      <c r="F85" s="25" t="s">
        <v>21</v>
      </c>
      <c r="G85" s="25" t="s">
        <v>22</v>
      </c>
      <c r="H85" s="25" t="s">
        <v>65</v>
      </c>
      <c r="I85" s="52" t="s">
        <v>24</v>
      </c>
    </row>
    <row r="86" spans="1:9" ht="20.25" customHeight="1">
      <c r="A86" s="8" t="s">
        <v>139</v>
      </c>
      <c r="B86" s="109" t="s">
        <v>140</v>
      </c>
      <c r="C86" s="110"/>
      <c r="D86" s="110"/>
      <c r="E86" s="110"/>
      <c r="F86" s="110"/>
      <c r="G86" s="110"/>
      <c r="H86" s="110"/>
      <c r="I86" s="111"/>
    </row>
    <row r="87" spans="1:9" ht="13.5">
      <c r="A87" s="22"/>
      <c r="B87" s="44" t="s">
        <v>141</v>
      </c>
      <c r="C87" s="59"/>
      <c r="D87" s="41">
        <v>6</v>
      </c>
      <c r="E87" s="41">
        <v>2</v>
      </c>
      <c r="F87" s="33" t="s">
        <v>36</v>
      </c>
      <c r="G87" s="34">
        <v>1680</v>
      </c>
      <c r="H87" s="13">
        <f t="shared" si="7"/>
        <v>20160</v>
      </c>
      <c r="I87" s="53" t="s">
        <v>142</v>
      </c>
    </row>
    <row r="88" spans="1:9" ht="13.5" hidden="1">
      <c r="A88" s="28"/>
      <c r="B88" s="64"/>
      <c r="C88" s="59"/>
      <c r="D88" s="65"/>
      <c r="E88" s="65"/>
      <c r="F88" s="33"/>
      <c r="G88" s="73"/>
      <c r="H88" s="13"/>
      <c r="I88" s="53"/>
    </row>
    <row r="89" spans="1:9" ht="20.25" hidden="1" customHeight="1">
      <c r="A89" s="28" t="s">
        <v>143</v>
      </c>
      <c r="B89" s="74" t="s">
        <v>144</v>
      </c>
      <c r="C89" s="75" t="s">
        <v>97</v>
      </c>
      <c r="D89" s="65"/>
      <c r="E89" s="65"/>
      <c r="F89" s="33" t="s">
        <v>36</v>
      </c>
      <c r="G89" s="57"/>
      <c r="H89" s="13">
        <f t="shared" ref="H89" si="8">D89*E89*G89</f>
        <v>0</v>
      </c>
      <c r="I89" s="49"/>
    </row>
    <row r="90" spans="1:9" ht="20.25" customHeight="1">
      <c r="A90" s="114" t="s">
        <v>63</v>
      </c>
      <c r="B90" s="115"/>
      <c r="C90" s="115"/>
      <c r="D90" s="115"/>
      <c r="E90" s="115"/>
      <c r="F90" s="115"/>
      <c r="G90" s="117"/>
      <c r="H90" s="72">
        <f>SUM(H87:H89)</f>
        <v>20160</v>
      </c>
      <c r="I90" s="88"/>
    </row>
    <row r="91" spans="1:9" ht="20.25" customHeight="1" thickBot="1">
      <c r="A91" s="66" t="s">
        <v>129</v>
      </c>
      <c r="B91" s="67"/>
      <c r="C91" s="67"/>
      <c r="D91" s="67"/>
      <c r="E91" s="67"/>
      <c r="F91" s="67"/>
      <c r="G91" s="69"/>
      <c r="H91" s="70">
        <f>H90+H84+H78+H74</f>
        <v>84899.4</v>
      </c>
      <c r="I91" s="89"/>
    </row>
    <row r="92" spans="1:9" ht="20.25" customHeight="1">
      <c r="A92" s="24" t="s">
        <v>16</v>
      </c>
      <c r="B92" s="25" t="s">
        <v>17</v>
      </c>
      <c r="C92" s="25" t="s">
        <v>18</v>
      </c>
      <c r="D92" s="107" t="s">
        <v>79</v>
      </c>
      <c r="E92" s="108"/>
      <c r="F92" s="25" t="s">
        <v>21</v>
      </c>
      <c r="G92" s="25" t="s">
        <v>22</v>
      </c>
      <c r="H92" s="25" t="s">
        <v>65</v>
      </c>
      <c r="I92" s="52" t="s">
        <v>24</v>
      </c>
    </row>
    <row r="93" spans="1:9" ht="20.25" customHeight="1">
      <c r="A93" s="8" t="s">
        <v>145</v>
      </c>
      <c r="B93" s="109" t="s">
        <v>146</v>
      </c>
      <c r="C93" s="110"/>
      <c r="D93" s="110"/>
      <c r="E93" s="110"/>
      <c r="F93" s="110"/>
      <c r="G93" s="110"/>
      <c r="H93" s="110"/>
      <c r="I93" s="111"/>
    </row>
    <row r="94" spans="1:9" ht="20.25" customHeight="1">
      <c r="A94" s="28" t="s">
        <v>147</v>
      </c>
      <c r="B94" s="40" t="s">
        <v>146</v>
      </c>
      <c r="C94" s="40"/>
      <c r="D94" s="112"/>
      <c r="E94" s="113"/>
      <c r="F94" s="33"/>
      <c r="G94" s="71">
        <v>0.06</v>
      </c>
      <c r="H94" s="13">
        <f>G94*H91</f>
        <v>5093.963999999999</v>
      </c>
      <c r="I94" s="49"/>
    </row>
    <row r="95" spans="1:9" ht="20.25" customHeight="1">
      <c r="A95" s="114" t="s">
        <v>63</v>
      </c>
      <c r="B95" s="115"/>
      <c r="C95" s="115"/>
      <c r="D95" s="115"/>
      <c r="E95" s="115"/>
      <c r="F95" s="115"/>
      <c r="G95" s="117"/>
      <c r="H95" s="72">
        <f>SUM(H94)</f>
        <v>5093.963999999999</v>
      </c>
      <c r="I95" s="88"/>
    </row>
    <row r="96" spans="1:9" ht="20.25" customHeight="1">
      <c r="A96" s="76" t="s">
        <v>148</v>
      </c>
      <c r="B96" s="77"/>
      <c r="C96" s="77"/>
      <c r="D96" s="77"/>
      <c r="E96" s="77"/>
      <c r="F96" s="77"/>
      <c r="G96" s="78"/>
      <c r="H96" s="79">
        <f>H95+H91</f>
        <v>89993.363999999987</v>
      </c>
      <c r="I96" s="90"/>
    </row>
    <row r="97" spans="1:9" ht="20.25" customHeight="1">
      <c r="A97" s="118" t="s">
        <v>149</v>
      </c>
      <c r="B97" s="119"/>
      <c r="C97" s="119"/>
      <c r="D97" s="119"/>
      <c r="E97" s="119"/>
      <c r="F97" s="119"/>
      <c r="G97" s="119"/>
      <c r="H97" s="119"/>
      <c r="I97" s="120"/>
    </row>
    <row r="99" spans="1:9" ht="20.25" customHeight="1">
      <c r="H99" s="80" t="s">
        <v>150</v>
      </c>
    </row>
    <row r="100" spans="1:9" ht="20.25" customHeight="1">
      <c r="H100" s="81" t="s">
        <v>150</v>
      </c>
    </row>
    <row r="101" spans="1:9" ht="20.25" customHeight="1">
      <c r="H101" s="81" t="s">
        <v>150</v>
      </c>
    </row>
  </sheetData>
  <mergeCells count="56">
    <mergeCell ref="A1:I1"/>
    <mergeCell ref="D2:E2"/>
    <mergeCell ref="H2:I2"/>
    <mergeCell ref="D3:E3"/>
    <mergeCell ref="H3:I3"/>
    <mergeCell ref="B51:B54"/>
    <mergeCell ref="B55:B57"/>
    <mergeCell ref="H4:I4"/>
    <mergeCell ref="A5:I5"/>
    <mergeCell ref="B6:I6"/>
    <mergeCell ref="A7:F7"/>
    <mergeCell ref="G7:I7"/>
    <mergeCell ref="B9:H9"/>
    <mergeCell ref="A29:G29"/>
    <mergeCell ref="B31:H31"/>
    <mergeCell ref="A39:G39"/>
    <mergeCell ref="B41:H41"/>
    <mergeCell ref="I47:I54"/>
    <mergeCell ref="D62:E62"/>
    <mergeCell ref="D63:E63"/>
    <mergeCell ref="D65:E65"/>
    <mergeCell ref="A58:G58"/>
    <mergeCell ref="D59:E59"/>
    <mergeCell ref="B60:H60"/>
    <mergeCell ref="D61:E61"/>
    <mergeCell ref="A95:G95"/>
    <mergeCell ref="A97:I97"/>
    <mergeCell ref="A10:A11"/>
    <mergeCell ref="A14:A16"/>
    <mergeCell ref="A17:A22"/>
    <mergeCell ref="A23:A28"/>
    <mergeCell ref="A42:A46"/>
    <mergeCell ref="A47:A50"/>
    <mergeCell ref="A51:A54"/>
    <mergeCell ref="A55:A57"/>
    <mergeCell ref="B10:B11"/>
    <mergeCell ref="B14:B16"/>
    <mergeCell ref="B42:B46"/>
    <mergeCell ref="B47:B50"/>
    <mergeCell ref="A84:G84"/>
    <mergeCell ref="D85:E85"/>
    <mergeCell ref="B93:I93"/>
    <mergeCell ref="D94:E94"/>
    <mergeCell ref="B86:I86"/>
    <mergeCell ref="A90:G90"/>
    <mergeCell ref="D92:E92"/>
    <mergeCell ref="D75:E75"/>
    <mergeCell ref="B76:I76"/>
    <mergeCell ref="D77:E77"/>
    <mergeCell ref="A78:G78"/>
    <mergeCell ref="B80:I80"/>
    <mergeCell ref="D66:E66"/>
    <mergeCell ref="D67:E67"/>
    <mergeCell ref="A68:G68"/>
    <mergeCell ref="B70:I70"/>
    <mergeCell ref="A73:G73"/>
  </mergeCells>
  <phoneticPr fontId="30" type="noConversion"/>
  <dataValidations count="2">
    <dataValidation type="list" allowBlank="1" showInputMessage="1" showErrorMessage="1" sqref="B3">
      <formula1>"国内会议,国际会议"</formula1>
    </dataValidation>
    <dataValidation type="list" allowBlank="1" showInputMessage="1" showErrorMessage="1" sqref="I32 I37:I38 I43:I46">
      <formula1>#REF!</formula1>
    </dataValidation>
  </dataValidations>
  <printOptions horizontalCentered="1" verticalCentered="1"/>
  <pageMargins left="0.69930555555555596" right="0.69930555555555596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深圳金茂JW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lichangyuan</dc:creator>
  <cp:lastModifiedBy>think</cp:lastModifiedBy>
  <cp:lastPrinted>2017-02-13T04:51:00Z</cp:lastPrinted>
  <dcterms:created xsi:type="dcterms:W3CDTF">2006-09-13T11:21:00Z</dcterms:created>
  <dcterms:modified xsi:type="dcterms:W3CDTF">2018-08-28T01:30:50Z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