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雪佛兰\雪佛兰深圳会议-刘敏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八区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22" i="7" l="1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0" i="7"/>
  <c r="I11" i="7"/>
  <c r="I12" i="7"/>
  <c r="I13" i="7"/>
  <c r="I14" i="7"/>
  <c r="I15" i="7"/>
  <c r="I17" i="7"/>
  <c r="I18" i="7"/>
  <c r="I19" i="7"/>
  <c r="I20" i="7"/>
  <c r="I21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<sst xmlns="http://schemas.openxmlformats.org/spreadsheetml/2006/main" count="340" uniqueCount="154">
  <si>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</si>
  <si>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</si>
  <si>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</si>
  <si>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</si>
  <si>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</si>
  <si>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</si>
  <si>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</si>
  <si>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</si>
  <si>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</si>
  <si>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</si>
  <si>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</si>
  <si>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</si>
  <si>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</si>
  <si>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</si>
  <si>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</si>
  <si>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</si>
  <si>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</si>
  <si>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</si>
  <si>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</si>
  <si>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</si>
  <si>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</si>
  <si>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</si>
  <si>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</si>
  <si>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</si>
  <si>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</si>
  <si>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</si>
  <si>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</si>
  <si>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</si>
  <si>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</si>
  <si>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</si>
  <si>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</si>
  <si>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</si>
  <si>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</si>
  <si>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</si>
  <si>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</si>
  <si>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</si>
  <si>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</si>
  <si>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</si>
  <si>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</si>
  <si>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</si>
  <si>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</si>
  <si>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</si>
  <si>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</si>
  <si>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</si>
  <si>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</si>
  <si>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</si>
  <si>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</si>
  <si>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</si>
  <si>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</si>
  <si>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</si>
  <si>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</si>
  <si>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</si>
  <si>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</si>
  <si>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</si>
  <si>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</si>
  <si>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</si>
  <si>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</si>
  <si>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</si>
  <si>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</si>
  <si>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</si>
  <si>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</si>
  <si>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</si>
  <si>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</si>
  <si>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</si>
  <si>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</si>
  <si>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</si>
  <si>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</si>
  <si>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</si>
  <si>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</si>
  <si>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</si>
  <si>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</si>
  <si>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</si>
  <si>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</si>
  <si>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</si>
  <si>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</si>
  <si>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</si>
  <si>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</si>
  <si>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</si>
  <si>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</si>
  <si>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</si>
  <si>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</si>
  <si>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</si>
  <si>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</si>
  <si>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</si>
  <si>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</si>
  <si>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</si>
  <si>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</si>
  <si>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</si>
  <si>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</si>
  <si>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</si>
  <si>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</si>
  <si>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</si>
  <si>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</si>
  <si>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</si>
  <si>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</si>
  <si>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</si>
  <si>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</si>
  <si>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</si>
  <si>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</si>
  <si>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</si>
  <si>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</si>
  <si>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</si>
  <si>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</si>
  <si>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</si>
  <si>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</si>
  <si>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</si>
  <si>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</si>
  <si>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</si>
  <si>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</si>
  <si>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</si>
  <si>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2018年5月9日-11日</t>
  </si>
  <si>
    <t>地点</t>
  </si>
  <si>
    <t>深圳</t>
  </si>
  <si>
    <t>深圳大梅沙京基海湾</t>
  </si>
  <si>
    <t>80</t>
  </si>
  <si>
    <t>用餐</t>
  </si>
  <si>
    <t>5月10日自助午餐</t>
  </si>
  <si>
    <t>5月10日晚宴</t>
  </si>
  <si>
    <t>桌</t>
  </si>
  <si>
    <t>自带酒水服务费</t>
  </si>
  <si>
    <t>软饮</t>
  </si>
  <si>
    <t>瓶</t>
  </si>
  <si>
    <t>可乐、雪碧</t>
  </si>
  <si>
    <t>住宿费用</t>
  </si>
  <si>
    <t>住宿费用合计</t>
  </si>
  <si>
    <t>5月10日会议室-全天</t>
  </si>
  <si>
    <t>175平</t>
  </si>
  <si>
    <t>5月10日茶歇</t>
  </si>
  <si>
    <t>咖啡茶、季节水果、黄油曲奇、迷你吞拿鱼三文治、提拉米苏</t>
  </si>
  <si>
    <t>物料费</t>
  </si>
  <si>
    <t>讲台花</t>
  </si>
  <si>
    <t>短信</t>
  </si>
  <si>
    <t>条</t>
  </si>
  <si>
    <t>备用金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</si>
  <si>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</si>
  <si>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</si>
  <si>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</si>
  <si>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</si>
  <si>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</si>
  <si>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</si>
  <si>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</si>
  <si>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</si>
  <si>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</si>
  <si>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</si>
  <si>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</si>
  <si>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</si>
  <si>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</si>
  <si>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</si>
  <si>
    <r>
      <t>5月9日-10日</t>
    </r>
    <r>
      <rPr>
        <sz val="11"/>
        <color indexed="8"/>
        <rFont val="微软雅黑"/>
        <family val="2"/>
        <charset val="134"/>
      </rPr>
      <t xml:space="preserve"> 标间</t>
    </r>
    <phoneticPr fontId="15" type="noConversion"/>
  </si>
  <si>
    <t>大梅沙京基海湾酒店</t>
    <phoneticPr fontId="15" type="noConversion"/>
  </si>
  <si>
    <t>5月9日-10日 大床</t>
    <phoneticPr fontId="15" type="noConversion"/>
  </si>
  <si>
    <t>大梅沙京基喜来登酒店</t>
    <phoneticPr fontId="15" type="noConversion"/>
  </si>
  <si>
    <t>按实际结算</t>
    <phoneticPr fontId="15" type="noConversion"/>
  </si>
  <si>
    <t>背景板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</si>
</sst>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.00_ "/>
    <numFmt numFmtId="180" formatCode="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9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8" fontId="16" fillId="0" borderId="26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16" fillId="0" borderId="13" xfId="1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35" t="s">
        <v>0</v>
      </c>
      <c r="E1" s="135"/>
      <c r="F1" s="135"/>
      <c r="G1" s="135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35"/>
      <c r="E2" s="135"/>
      <c r="F2" s="135"/>
      <c r="G2" s="135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53" t="s">
        <v>3</v>
      </c>
      <c r="E4" s="153"/>
      <c r="F4" s="153"/>
      <c r="G4" s="153" t="s">
        <v>4</v>
      </c>
      <c r="H4" s="153"/>
      <c r="I4" s="153"/>
      <c r="J4" s="153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53" t="s">
        <v>9</v>
      </c>
      <c r="G5" s="153"/>
      <c r="H5" s="154" t="s">
        <v>10</v>
      </c>
      <c r="I5" s="154"/>
      <c r="J5" s="154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4" t="s">
        <v>11</v>
      </c>
      <c r="B7" s="136" t="s">
        <v>12</v>
      </c>
      <c r="C7" s="136" t="s">
        <v>13</v>
      </c>
      <c r="D7" s="136" t="s">
        <v>14</v>
      </c>
      <c r="E7" s="136"/>
      <c r="F7" s="136" t="s">
        <v>15</v>
      </c>
      <c r="G7" s="136"/>
      <c r="H7" s="136" t="s">
        <v>16</v>
      </c>
      <c r="I7" s="136" t="s">
        <v>17</v>
      </c>
      <c r="J7" s="148" t="s">
        <v>18</v>
      </c>
    </row>
    <row r="8" spans="1:11" s="100" customFormat="1" ht="20.25" customHeight="1">
      <c r="A8" s="145"/>
      <c r="B8" s="137"/>
      <c r="C8" s="137"/>
      <c r="D8" s="111" t="s">
        <v>19</v>
      </c>
      <c r="E8" s="112" t="s">
        <v>20</v>
      </c>
      <c r="F8" s="137"/>
      <c r="G8" s="137"/>
      <c r="H8" s="137"/>
      <c r="I8" s="137"/>
      <c r="J8" s="149"/>
    </row>
    <row r="9" spans="1:11" s="101" customFormat="1" ht="38.25" customHeight="1">
      <c r="A9" s="113"/>
      <c r="B9" s="146" t="s">
        <v>21</v>
      </c>
      <c r="C9" s="114"/>
      <c r="D9" s="115"/>
      <c r="E9" s="115"/>
      <c r="F9" s="150"/>
      <c r="G9" s="138"/>
      <c r="H9" s="116"/>
      <c r="I9" s="116"/>
      <c r="J9" s="131"/>
    </row>
    <row r="10" spans="1:11" s="101" customFormat="1" ht="38.25" customHeight="1">
      <c r="A10" s="113"/>
      <c r="B10" s="147"/>
      <c r="C10" s="114"/>
      <c r="D10" s="115"/>
      <c r="E10" s="115"/>
      <c r="F10" s="151"/>
      <c r="G10" s="152"/>
      <c r="H10" s="116"/>
      <c r="I10" s="116"/>
      <c r="J10" s="131"/>
    </row>
    <row r="11" spans="1:11" s="101" customFormat="1" ht="38.25" customHeight="1">
      <c r="A11" s="113"/>
      <c r="B11" s="147"/>
      <c r="C11" s="114"/>
      <c r="D11" s="115"/>
      <c r="E11" s="115"/>
      <c r="F11" s="150"/>
      <c r="G11" s="138"/>
      <c r="H11" s="116"/>
      <c r="I11" s="116"/>
      <c r="J11" s="131"/>
    </row>
    <row r="12" spans="1:11" s="101" customFormat="1" ht="21.75" customHeight="1">
      <c r="A12" s="113"/>
      <c r="B12" s="147"/>
      <c r="C12" s="114"/>
      <c r="D12" s="115"/>
      <c r="E12" s="115"/>
      <c r="F12" s="138"/>
      <c r="G12" s="138"/>
      <c r="H12" s="116"/>
      <c r="I12" s="116"/>
      <c r="J12" s="131"/>
    </row>
    <row r="13" spans="1:11" s="101" customFormat="1" ht="21.75" customHeight="1">
      <c r="A13" s="113"/>
      <c r="B13" s="147"/>
      <c r="C13" s="114"/>
      <c r="D13" s="115"/>
      <c r="E13" s="115"/>
      <c r="F13" s="138"/>
      <c r="G13" s="138"/>
      <c r="H13" s="116"/>
      <c r="I13" s="116"/>
      <c r="J13" s="131"/>
    </row>
    <row r="14" spans="1:11" s="101" customFormat="1" ht="21.75" customHeight="1">
      <c r="A14" s="113"/>
      <c r="B14" s="147"/>
      <c r="C14" s="114"/>
      <c r="D14" s="115"/>
      <c r="E14" s="115"/>
      <c r="F14" s="138"/>
      <c r="G14" s="138"/>
      <c r="H14" s="116"/>
      <c r="I14" s="116"/>
      <c r="J14" s="131"/>
    </row>
    <row r="15" spans="1:11" s="101" customFormat="1" ht="21.75" customHeight="1">
      <c r="A15" s="117" t="s">
        <v>22</v>
      </c>
      <c r="B15" s="139">
        <f>SUM(J9:J14)</f>
        <v>0</v>
      </c>
      <c r="C15" s="139"/>
      <c r="D15" s="139"/>
      <c r="E15" s="139"/>
      <c r="F15" s="139"/>
      <c r="G15" s="139"/>
      <c r="H15" s="139"/>
      <c r="I15" s="139"/>
      <c r="J15" s="140"/>
    </row>
    <row r="16" spans="1:11" s="101" customFormat="1" ht="18.75" customHeight="1">
      <c r="A16" s="141" t="s">
        <v>23</v>
      </c>
      <c r="B16" s="142"/>
      <c r="C16" s="142"/>
      <c r="D16" s="142"/>
      <c r="E16" s="142"/>
      <c r="F16" s="142"/>
      <c r="G16" s="142"/>
      <c r="H16" s="142"/>
      <c r="I16" s="142"/>
      <c r="J16" s="143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3" t="s">
        <v>30</v>
      </c>
      <c r="C1" s="183"/>
      <c r="D1" s="183"/>
      <c r="E1" s="183"/>
      <c r="F1" s="183"/>
      <c r="G1" s="183"/>
      <c r="H1" s="183"/>
      <c r="I1" s="183"/>
      <c r="J1" s="183"/>
    </row>
    <row r="2" spans="1:23" s="1" customFormat="1" ht="26.15" customHeight="1">
      <c r="A2" s="7" t="s">
        <v>31</v>
      </c>
      <c r="B2" s="184" t="s">
        <v>32</v>
      </c>
      <c r="C2" s="183"/>
      <c r="D2" s="183"/>
      <c r="E2" s="183"/>
      <c r="F2" s="183"/>
      <c r="G2" s="183"/>
      <c r="H2" s="183"/>
      <c r="I2" s="183"/>
      <c r="J2" s="183"/>
    </row>
    <row r="3" spans="1:23" s="1" customFormat="1" ht="26.15" customHeight="1">
      <c r="A3" s="7" t="s">
        <v>33</v>
      </c>
      <c r="B3" s="183" t="s">
        <v>34</v>
      </c>
      <c r="C3" s="183"/>
      <c r="D3" s="183"/>
      <c r="E3" s="183"/>
      <c r="F3" s="183"/>
      <c r="G3" s="183"/>
      <c r="H3" s="183"/>
      <c r="I3" s="183"/>
      <c r="J3" s="18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0" t="s">
        <v>41</v>
      </c>
      <c r="B7" s="191"/>
      <c r="C7" s="192"/>
      <c r="D7" s="185" t="s">
        <v>42</v>
      </c>
      <c r="E7" s="185"/>
      <c r="F7" s="185"/>
      <c r="G7" s="185"/>
      <c r="H7" s="185"/>
      <c r="I7" s="185"/>
      <c r="J7" s="1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3"/>
      <c r="B8" s="194"/>
      <c r="C8" s="195"/>
      <c r="D8" s="186" t="s">
        <v>44</v>
      </c>
      <c r="E8" s="186"/>
      <c r="F8" s="186"/>
      <c r="G8" s="186"/>
      <c r="H8" s="187" t="s">
        <v>45</v>
      </c>
      <c r="I8" s="187"/>
      <c r="J8" s="18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6"/>
      <c r="B9" s="197"/>
      <c r="C9" s="19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8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58" t="s">
        <v>50</v>
      </c>
      <c r="B10" s="179" t="s">
        <v>51</v>
      </c>
      <c r="C10" s="18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59"/>
      <c r="B11" s="179" t="s">
        <v>55</v>
      </c>
      <c r="C11" s="180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1" t="s">
        <v>56</v>
      </c>
      <c r="B12" s="182"/>
      <c r="C12" s="18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0"/>
      <c r="B13" s="175" t="s">
        <v>58</v>
      </c>
      <c r="C13" s="176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0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2" t="s">
        <v>63</v>
      </c>
      <c r="B15" s="173"/>
      <c r="C15" s="173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61" t="s">
        <v>64</v>
      </c>
      <c r="B16" s="177" t="s">
        <v>65</v>
      </c>
      <c r="C16" s="17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62"/>
      <c r="B17" s="177" t="s">
        <v>69</v>
      </c>
      <c r="C17" s="17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2" t="s">
        <v>71</v>
      </c>
      <c r="B18" s="173"/>
      <c r="C18" s="173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2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2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2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2"/>
      <c r="B22" s="175" t="s">
        <v>81</v>
      </c>
      <c r="C22" s="176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2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2"/>
      <c r="B24" s="175" t="s">
        <v>85</v>
      </c>
      <c r="C24" s="176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2"/>
      <c r="B25" s="167" t="s">
        <v>87</v>
      </c>
      <c r="C25" s="16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2"/>
      <c r="B26" s="167" t="s">
        <v>89</v>
      </c>
      <c r="C26" s="16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2"/>
      <c r="B27" s="167" t="s">
        <v>91</v>
      </c>
      <c r="C27" s="16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2" t="s">
        <v>93</v>
      </c>
      <c r="B28" s="173"/>
      <c r="C28" s="173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3" t="s">
        <v>94</v>
      </c>
      <c r="B29" s="174" t="s">
        <v>95</v>
      </c>
      <c r="C29" s="174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4"/>
      <c r="B30" s="165" t="s">
        <v>97</v>
      </c>
      <c r="C30" s="16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4"/>
      <c r="B31" s="165" t="s">
        <v>94</v>
      </c>
      <c r="C31" s="16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4"/>
      <c r="B32" s="167" t="s">
        <v>99</v>
      </c>
      <c r="C32" s="16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69"/>
      <c r="C33" s="16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0" t="s">
        <v>102</v>
      </c>
      <c r="B35" s="171"/>
      <c r="C35" s="171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55" t="s">
        <v>104</v>
      </c>
      <c r="B37" s="156"/>
      <c r="C37" s="157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showGridLines="0" tabSelected="1" topLeftCell="A4" zoomScale="84" zoomScaleNormal="84" workbookViewId="0">
      <selection activeCell="H17" sqref="H17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5" customHeight="1">
      <c r="A2" s="50" t="s">
        <v>107</v>
      </c>
      <c r="B2" s="71" t="s">
        <v>108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109</v>
      </c>
      <c r="B3" s="72" t="s">
        <v>110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111</v>
      </c>
      <c r="B4" s="72" t="s">
        <v>112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49999999999999" customHeight="1">
      <c r="A5" s="50" t="s">
        <v>37</v>
      </c>
      <c r="B5" s="73" t="s">
        <v>113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114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6" t="s">
        <v>115</v>
      </c>
      <c r="B10" s="175" t="s">
        <v>116</v>
      </c>
      <c r="C10" s="176"/>
      <c r="D10" s="28">
        <v>80</v>
      </c>
      <c r="E10" s="28" t="s">
        <v>59</v>
      </c>
      <c r="F10" s="28">
        <v>1</v>
      </c>
      <c r="G10" s="28" t="s">
        <v>60</v>
      </c>
      <c r="H10" s="29">
        <v>198</v>
      </c>
      <c r="I10" s="24">
        <f>H10*F10*D10</f>
        <v>15840</v>
      </c>
      <c r="J10" s="134" t="s">
        <v>152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6"/>
      <c r="B11" s="175" t="s">
        <v>117</v>
      </c>
      <c r="C11" s="176"/>
      <c r="D11" s="28">
        <v>8</v>
      </c>
      <c r="E11" s="28" t="s">
        <v>118</v>
      </c>
      <c r="F11" s="28">
        <v>1</v>
      </c>
      <c r="G11" s="28" t="s">
        <v>60</v>
      </c>
      <c r="H11" s="29">
        <v>2980</v>
      </c>
      <c r="I11" s="24">
        <f>H11*F11*D11</f>
        <v>23840</v>
      </c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>
      <c r="A12" s="206"/>
      <c r="B12" s="175" t="s">
        <v>119</v>
      </c>
      <c r="C12" s="176"/>
      <c r="D12" s="28">
        <v>8</v>
      </c>
      <c r="E12" s="28" t="s">
        <v>118</v>
      </c>
      <c r="F12" s="28">
        <v>1</v>
      </c>
      <c r="G12" s="28" t="s">
        <v>60</v>
      </c>
      <c r="H12" s="29">
        <v>100</v>
      </c>
      <c r="I12" s="24">
        <f>D12*F12*H12</f>
        <v>800</v>
      </c>
      <c r="J12" s="56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202"/>
      <c r="B13" s="175" t="s">
        <v>120</v>
      </c>
      <c r="C13" s="176"/>
      <c r="D13" s="28">
        <v>8</v>
      </c>
      <c r="E13" s="28" t="s">
        <v>118</v>
      </c>
      <c r="F13" s="28">
        <v>2</v>
      </c>
      <c r="G13" s="28" t="s">
        <v>121</v>
      </c>
      <c r="H13" s="29">
        <v>10</v>
      </c>
      <c r="I13" s="24">
        <f>D13*F13*H13</f>
        <v>160</v>
      </c>
      <c r="J13" s="56" t="s">
        <v>122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16.5" customHeight="1">
      <c r="A14" s="172" t="s">
        <v>63</v>
      </c>
      <c r="B14" s="173"/>
      <c r="C14" s="173"/>
      <c r="D14" s="18"/>
      <c r="E14" s="18"/>
      <c r="F14" s="18"/>
      <c r="G14" s="18"/>
      <c r="H14" s="18"/>
      <c r="I14" s="52">
        <f>SUM(I10:I13)</f>
        <v>40640</v>
      </c>
      <c r="J14" s="58"/>
    </row>
    <row r="15" spans="1:23" s="2" customFormat="1" ht="22" customHeight="1">
      <c r="A15" s="201" t="s">
        <v>123</v>
      </c>
      <c r="B15" s="200" t="s">
        <v>148</v>
      </c>
      <c r="C15" s="176"/>
      <c r="D15" s="28">
        <v>40</v>
      </c>
      <c r="E15" s="28" t="s">
        <v>52</v>
      </c>
      <c r="F15" s="28">
        <v>2</v>
      </c>
      <c r="G15" s="28" t="s">
        <v>53</v>
      </c>
      <c r="H15" s="29">
        <v>700</v>
      </c>
      <c r="I15" s="24">
        <f>D15*F15*H15</f>
        <v>56000</v>
      </c>
      <c r="J15" s="134" t="s">
        <v>149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2" customHeight="1">
      <c r="A16" s="202"/>
      <c r="B16" s="200" t="s">
        <v>150</v>
      </c>
      <c r="C16" s="176"/>
      <c r="D16" s="28">
        <v>15</v>
      </c>
      <c r="E16" s="28" t="s">
        <v>52</v>
      </c>
      <c r="F16" s="28">
        <v>2</v>
      </c>
      <c r="G16" s="28" t="s">
        <v>53</v>
      </c>
      <c r="H16" s="29">
        <v>800</v>
      </c>
      <c r="I16" s="24"/>
      <c r="J16" s="134" t="s">
        <v>151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10" s="2" customFormat="1" ht="16.5" customHeight="1">
      <c r="A17" s="172" t="s">
        <v>124</v>
      </c>
      <c r="B17" s="173"/>
      <c r="C17" s="173"/>
      <c r="D17" s="18"/>
      <c r="E17" s="18"/>
      <c r="F17" s="18"/>
      <c r="G17" s="18"/>
      <c r="H17" s="18"/>
      <c r="I17" s="52">
        <f>SUM(I15:I15)</f>
        <v>56000</v>
      </c>
      <c r="J17" s="58"/>
    </row>
    <row r="18" spans="1:10" s="2" customFormat="1" ht="23.15" customHeight="1">
      <c r="A18" s="161" t="s">
        <v>65</v>
      </c>
      <c r="B18" s="175" t="s">
        <v>125</v>
      </c>
      <c r="C18" s="176"/>
      <c r="D18" s="33">
        <v>1</v>
      </c>
      <c r="E18" s="28" t="s">
        <v>60</v>
      </c>
      <c r="F18" s="33">
        <v>1</v>
      </c>
      <c r="G18" s="28" t="s">
        <v>67</v>
      </c>
      <c r="H18" s="83">
        <v>15000</v>
      </c>
      <c r="I18" s="93">
        <f t="shared" ref="I18:I24" si="0">D18*F18*H18</f>
        <v>15000</v>
      </c>
      <c r="J18" s="94" t="s">
        <v>126</v>
      </c>
    </row>
    <row r="19" spans="1:10" s="2" customFormat="1" ht="23.15" customHeight="1">
      <c r="A19" s="162"/>
      <c r="B19" s="175" t="s">
        <v>127</v>
      </c>
      <c r="C19" s="176"/>
      <c r="D19" s="33">
        <v>40</v>
      </c>
      <c r="E19" s="28" t="s">
        <v>59</v>
      </c>
      <c r="F19" s="33">
        <v>2</v>
      </c>
      <c r="G19" s="28" t="s">
        <v>67</v>
      </c>
      <c r="H19" s="83">
        <v>68</v>
      </c>
      <c r="I19" s="93">
        <f t="shared" si="0"/>
        <v>5440</v>
      </c>
      <c r="J19" s="94" t="s">
        <v>128</v>
      </c>
    </row>
    <row r="20" spans="1:10" s="2" customFormat="1" ht="16.5" customHeight="1">
      <c r="A20" s="172" t="s">
        <v>71</v>
      </c>
      <c r="B20" s="173"/>
      <c r="C20" s="173"/>
      <c r="D20" s="18"/>
      <c r="E20" s="18"/>
      <c r="F20" s="18"/>
      <c r="G20" s="18"/>
      <c r="H20" s="18"/>
      <c r="I20" s="52">
        <f>SUM(I18:I19)</f>
        <v>20440</v>
      </c>
      <c r="J20" s="95"/>
    </row>
    <row r="21" spans="1:10" s="2" customFormat="1" ht="23.15" customHeight="1">
      <c r="A21" s="161" t="s">
        <v>129</v>
      </c>
      <c r="B21" s="175" t="s">
        <v>130</v>
      </c>
      <c r="C21" s="176"/>
      <c r="D21" s="33">
        <v>1</v>
      </c>
      <c r="E21" s="28" t="s">
        <v>73</v>
      </c>
      <c r="F21" s="33">
        <v>1</v>
      </c>
      <c r="G21" s="28" t="s">
        <v>74</v>
      </c>
      <c r="H21" s="83">
        <v>400</v>
      </c>
      <c r="I21" s="93">
        <f>D21*F21*H21</f>
        <v>400</v>
      </c>
      <c r="J21" s="96"/>
    </row>
    <row r="22" spans="1:10" s="2" customFormat="1" ht="23.15" customHeight="1">
      <c r="A22" s="162"/>
      <c r="B22" s="175" t="s">
        <v>153</v>
      </c>
      <c r="C22" s="176"/>
      <c r="D22" s="33">
        <v>1</v>
      </c>
      <c r="E22" s="28" t="s">
        <v>88</v>
      </c>
      <c r="F22" s="33">
        <v>15</v>
      </c>
      <c r="G22" s="28" t="s">
        <v>74</v>
      </c>
      <c r="H22" s="83">
        <v>230</v>
      </c>
      <c r="I22" s="93">
        <f>D22*F22*H22</f>
        <v>3450</v>
      </c>
      <c r="J22" s="96"/>
    </row>
    <row r="23" spans="1:10" s="2" customFormat="1" ht="23.15" customHeight="1">
      <c r="A23" s="162"/>
      <c r="B23" s="175" t="s">
        <v>76</v>
      </c>
      <c r="C23" s="176"/>
      <c r="D23" s="33">
        <v>5</v>
      </c>
      <c r="E23" s="28" t="s">
        <v>73</v>
      </c>
      <c r="F23" s="33">
        <v>1</v>
      </c>
      <c r="G23" s="28" t="s">
        <v>74</v>
      </c>
      <c r="H23" s="83">
        <v>250</v>
      </c>
      <c r="I23" s="93">
        <f t="shared" si="0"/>
        <v>1250</v>
      </c>
      <c r="J23" s="96"/>
    </row>
    <row r="24" spans="1:10" s="2" customFormat="1" ht="23.15" customHeight="1">
      <c r="A24" s="162"/>
      <c r="B24" s="175" t="s">
        <v>131</v>
      </c>
      <c r="C24" s="176"/>
      <c r="D24" s="33">
        <v>1</v>
      </c>
      <c r="E24" s="28" t="s">
        <v>60</v>
      </c>
      <c r="F24" s="33">
        <v>80</v>
      </c>
      <c r="G24" s="28" t="s">
        <v>132</v>
      </c>
      <c r="H24" s="83">
        <v>0.1</v>
      </c>
      <c r="I24" s="93">
        <f t="shared" si="0"/>
        <v>8</v>
      </c>
      <c r="J24" s="96"/>
    </row>
    <row r="25" spans="1:10" s="2" customFormat="1" ht="23.15" customHeight="1">
      <c r="A25" s="162"/>
      <c r="B25" s="175" t="s">
        <v>133</v>
      </c>
      <c r="C25" s="176"/>
      <c r="D25" s="33">
        <v>1</v>
      </c>
      <c r="E25" s="28" t="s">
        <v>60</v>
      </c>
      <c r="F25" s="33">
        <v>1</v>
      </c>
      <c r="G25" s="28" t="s">
        <v>60</v>
      </c>
      <c r="H25" s="83">
        <v>25000</v>
      </c>
      <c r="I25" s="93">
        <f>D25*F25*H25</f>
        <v>25000</v>
      </c>
      <c r="J25" s="96"/>
    </row>
    <row r="26" spans="1:10" s="2" customFormat="1" ht="16.5" customHeight="1">
      <c r="A26" s="172" t="s">
        <v>134</v>
      </c>
      <c r="B26" s="173"/>
      <c r="C26" s="173"/>
      <c r="D26" s="18"/>
      <c r="E26" s="18"/>
      <c r="F26" s="18"/>
      <c r="G26" s="18"/>
      <c r="H26" s="18"/>
      <c r="I26" s="52">
        <f>SUM(I21:I25)</f>
        <v>30108</v>
      </c>
      <c r="J26" s="95"/>
    </row>
    <row r="27" spans="1:10" s="2" customFormat="1" ht="24" customHeight="1">
      <c r="A27" s="163" t="s">
        <v>94</v>
      </c>
      <c r="B27" s="174" t="s">
        <v>135</v>
      </c>
      <c r="C27" s="174"/>
      <c r="D27" s="35">
        <v>2</v>
      </c>
      <c r="E27" s="35" t="s">
        <v>59</v>
      </c>
      <c r="F27" s="35">
        <v>2</v>
      </c>
      <c r="G27" s="35" t="s">
        <v>60</v>
      </c>
      <c r="H27" s="36">
        <v>1800</v>
      </c>
      <c r="I27" s="36">
        <f>H27*F27*D27</f>
        <v>7200</v>
      </c>
      <c r="J27" s="199" t="s">
        <v>136</v>
      </c>
    </row>
    <row r="28" spans="1:10" s="2" customFormat="1" ht="24" customHeight="1">
      <c r="A28" s="164"/>
      <c r="B28" s="165" t="s">
        <v>137</v>
      </c>
      <c r="C28" s="166"/>
      <c r="D28" s="35">
        <v>2</v>
      </c>
      <c r="E28" s="35" t="s">
        <v>52</v>
      </c>
      <c r="F28" s="35">
        <v>3</v>
      </c>
      <c r="G28" s="35" t="s">
        <v>53</v>
      </c>
      <c r="H28" s="36">
        <v>400</v>
      </c>
      <c r="I28" s="36">
        <f>H28*F28*D28</f>
        <v>2400</v>
      </c>
      <c r="J28" s="199"/>
    </row>
    <row r="29" spans="1:10" s="2" customFormat="1" ht="24" customHeight="1">
      <c r="A29" s="164"/>
      <c r="B29" s="165" t="s">
        <v>138</v>
      </c>
      <c r="C29" s="166"/>
      <c r="D29" s="35">
        <v>2</v>
      </c>
      <c r="E29" s="35" t="s">
        <v>59</v>
      </c>
      <c r="F29" s="35">
        <v>3</v>
      </c>
      <c r="G29" s="35" t="s">
        <v>66</v>
      </c>
      <c r="H29" s="36">
        <v>100</v>
      </c>
      <c r="I29" s="36">
        <f>H29*F29*D29</f>
        <v>600</v>
      </c>
      <c r="J29" s="199"/>
    </row>
    <row r="30" spans="1:10" s="2" customFormat="1" ht="24" customHeight="1">
      <c r="A30" s="164"/>
      <c r="B30" s="165" t="s">
        <v>139</v>
      </c>
      <c r="C30" s="166"/>
      <c r="D30" s="35">
        <v>2</v>
      </c>
      <c r="E30" s="35" t="s">
        <v>59</v>
      </c>
      <c r="F30" s="35">
        <v>3</v>
      </c>
      <c r="G30" s="35" t="s">
        <v>66</v>
      </c>
      <c r="H30" s="36">
        <v>500</v>
      </c>
      <c r="I30" s="36">
        <f>H30*F30*D30</f>
        <v>3000</v>
      </c>
      <c r="J30" s="199"/>
    </row>
    <row r="31" spans="1:10" s="2" customFormat="1" ht="16.5" customHeight="1">
      <c r="A31" s="172" t="s">
        <v>100</v>
      </c>
      <c r="B31" s="173"/>
      <c r="C31" s="173"/>
      <c r="D31" s="18"/>
      <c r="E31" s="18"/>
      <c r="F31" s="18"/>
      <c r="G31" s="18"/>
      <c r="H31" s="18"/>
      <c r="I31" s="52">
        <f>SUM(I27:I30)</f>
        <v>13200</v>
      </c>
      <c r="J31" s="95"/>
    </row>
    <row r="32" spans="1:10" s="2" customFormat="1" ht="24" customHeight="1">
      <c r="A32" s="39" t="s">
        <v>140</v>
      </c>
      <c r="B32" s="40"/>
      <c r="C32" s="40"/>
      <c r="D32" s="41"/>
      <c r="E32" s="41"/>
      <c r="F32" s="41"/>
      <c r="G32" s="41"/>
      <c r="H32" s="42"/>
      <c r="I32" s="65">
        <f>I14+I17+I20+I26+I31</f>
        <v>160388</v>
      </c>
      <c r="J32" s="97"/>
    </row>
    <row r="33" spans="1:10" s="2" customFormat="1" ht="24" customHeight="1">
      <c r="A33" s="39" t="s">
        <v>141</v>
      </c>
      <c r="B33" s="40"/>
      <c r="C33" s="40"/>
      <c r="D33" s="41"/>
      <c r="E33" s="41"/>
      <c r="F33" s="41"/>
      <c r="G33" s="41"/>
      <c r="H33" s="41"/>
      <c r="I33" s="65">
        <f>I32*0.1</f>
        <v>16038.800000000001</v>
      </c>
      <c r="J33" s="97"/>
    </row>
    <row r="34" spans="1:10" s="2" customFormat="1" ht="24" customHeight="1">
      <c r="A34" s="41" t="s">
        <v>101</v>
      </c>
      <c r="B34" s="40"/>
      <c r="C34" s="40"/>
      <c r="D34" s="41"/>
      <c r="E34" s="41"/>
      <c r="F34" s="41"/>
      <c r="G34" s="41"/>
      <c r="H34" s="41"/>
      <c r="I34" s="98">
        <f>SUM(I32:I33)</f>
        <v>176426.8</v>
      </c>
      <c r="J34" s="97"/>
    </row>
    <row r="35" spans="1:10" s="2" customFormat="1" ht="24" customHeight="1">
      <c r="A35" s="203" t="s">
        <v>142</v>
      </c>
      <c r="B35" s="204"/>
      <c r="C35" s="204"/>
      <c r="D35" s="204"/>
      <c r="E35" s="204"/>
      <c r="F35" s="204"/>
      <c r="G35" s="204"/>
      <c r="H35" s="205"/>
      <c r="I35" s="99">
        <f>SUM(I34:I34)</f>
        <v>176426.8</v>
      </c>
      <c r="J35" s="97"/>
    </row>
    <row r="37" spans="1:10">
      <c r="I37" s="5" t="s">
        <v>143</v>
      </c>
      <c r="J37" s="4"/>
    </row>
  </sheetData>
  <mergeCells count="29">
    <mergeCell ref="B10:C10"/>
    <mergeCell ref="B11:C11"/>
    <mergeCell ref="B12:C12"/>
    <mergeCell ref="B13:C13"/>
    <mergeCell ref="A14:C14"/>
    <mergeCell ref="B25:C25"/>
    <mergeCell ref="A26:C26"/>
    <mergeCell ref="B15:C15"/>
    <mergeCell ref="A17:C17"/>
    <mergeCell ref="B18:C18"/>
    <mergeCell ref="B19:C19"/>
    <mergeCell ref="A20:C20"/>
    <mergeCell ref="B22:C22"/>
    <mergeCell ref="J27:J30"/>
    <mergeCell ref="B16:C16"/>
    <mergeCell ref="A15:A16"/>
    <mergeCell ref="A35:H35"/>
    <mergeCell ref="A10:A13"/>
    <mergeCell ref="A18:A19"/>
    <mergeCell ref="A21:A25"/>
    <mergeCell ref="A27:A30"/>
    <mergeCell ref="B27:C27"/>
    <mergeCell ref="B28:C28"/>
    <mergeCell ref="B29:C29"/>
    <mergeCell ref="B30:C30"/>
    <mergeCell ref="A31:C31"/>
    <mergeCell ref="B21:C21"/>
    <mergeCell ref="B23:C23"/>
    <mergeCell ref="B24:C24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3" t="s">
        <v>30</v>
      </c>
      <c r="C1" s="183"/>
      <c r="D1" s="183"/>
      <c r="E1" s="183"/>
      <c r="F1" s="183"/>
      <c r="G1" s="183"/>
      <c r="H1" s="183"/>
      <c r="I1" s="183"/>
      <c r="J1" s="183"/>
    </row>
    <row r="2" spans="1:23" s="1" customFormat="1" ht="26.15" customHeight="1">
      <c r="A2" s="7" t="s">
        <v>31</v>
      </c>
      <c r="B2" s="184" t="s">
        <v>32</v>
      </c>
      <c r="C2" s="183"/>
      <c r="D2" s="183"/>
      <c r="E2" s="183"/>
      <c r="F2" s="183"/>
      <c r="G2" s="183"/>
      <c r="H2" s="183"/>
      <c r="I2" s="183"/>
      <c r="J2" s="183"/>
    </row>
    <row r="3" spans="1:23" s="1" customFormat="1" ht="26.15" customHeight="1">
      <c r="A3" s="7" t="s">
        <v>33</v>
      </c>
      <c r="B3" s="183" t="s">
        <v>144</v>
      </c>
      <c r="C3" s="183"/>
      <c r="D3" s="183"/>
      <c r="E3" s="183"/>
      <c r="F3" s="183"/>
      <c r="G3" s="183"/>
      <c r="H3" s="183"/>
      <c r="I3" s="183"/>
      <c r="J3" s="18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145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0" t="s">
        <v>41</v>
      </c>
      <c r="B7" s="191"/>
      <c r="C7" s="192"/>
      <c r="D7" s="185" t="s">
        <v>42</v>
      </c>
      <c r="E7" s="185"/>
      <c r="F7" s="185"/>
      <c r="G7" s="185"/>
      <c r="H7" s="185"/>
      <c r="I7" s="185"/>
      <c r="J7" s="1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3"/>
      <c r="B8" s="194"/>
      <c r="C8" s="195"/>
      <c r="D8" s="186" t="s">
        <v>44</v>
      </c>
      <c r="E8" s="186"/>
      <c r="F8" s="186"/>
      <c r="G8" s="186"/>
      <c r="H8" s="187" t="s">
        <v>45</v>
      </c>
      <c r="I8" s="187"/>
      <c r="J8" s="18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6"/>
      <c r="B9" s="197"/>
      <c r="C9" s="19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8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58" t="s">
        <v>50</v>
      </c>
      <c r="B10" s="179" t="s">
        <v>51</v>
      </c>
      <c r="C10" s="18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59"/>
      <c r="B11" s="179" t="s">
        <v>55</v>
      </c>
      <c r="C11" s="180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1" t="s">
        <v>56</v>
      </c>
      <c r="B12" s="182"/>
      <c r="C12" s="18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0"/>
      <c r="B13" s="175" t="s">
        <v>58</v>
      </c>
      <c r="C13" s="176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146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0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2" t="s">
        <v>63</v>
      </c>
      <c r="B15" s="173"/>
      <c r="C15" s="173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61" t="s">
        <v>64</v>
      </c>
      <c r="B16" s="177" t="s">
        <v>65</v>
      </c>
      <c r="C16" s="17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62"/>
      <c r="B17" s="177" t="s">
        <v>147</v>
      </c>
      <c r="C17" s="17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2" t="s">
        <v>71</v>
      </c>
      <c r="B18" s="173"/>
      <c r="C18" s="173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2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2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2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2"/>
      <c r="B22" s="175" t="s">
        <v>85</v>
      </c>
      <c r="C22" s="176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2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2"/>
      <c r="B24" s="175" t="s">
        <v>81</v>
      </c>
      <c r="C24" s="176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2"/>
      <c r="B25" s="167" t="s">
        <v>87</v>
      </c>
      <c r="C25" s="16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2"/>
      <c r="B26" s="167" t="s">
        <v>89</v>
      </c>
      <c r="C26" s="16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2"/>
      <c r="B27" s="167" t="s">
        <v>91</v>
      </c>
      <c r="C27" s="16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2" t="s">
        <v>93</v>
      </c>
      <c r="B28" s="173"/>
      <c r="C28" s="173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3" t="s">
        <v>94</v>
      </c>
      <c r="B29" s="174" t="s">
        <v>95</v>
      </c>
      <c r="C29" s="174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4"/>
      <c r="B30" s="165" t="s">
        <v>97</v>
      </c>
      <c r="C30" s="16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4"/>
      <c r="B31" s="165" t="s">
        <v>94</v>
      </c>
      <c r="C31" s="16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4"/>
      <c r="B32" s="167" t="s">
        <v>99</v>
      </c>
      <c r="C32" s="16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69"/>
      <c r="C33" s="16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0" t="s">
        <v>102</v>
      </c>
      <c r="B35" s="171"/>
      <c r="C35" s="171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55" t="s">
        <v>104</v>
      </c>
      <c r="B37" s="156"/>
      <c r="C37" s="157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八区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2018-04-28T05:47:36Z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