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9年度\2019年5月18日 澳大利亚\5月13日 海燕邮件\"/>
    </mc:Choice>
  </mc:AlternateContent>
  <xr:revisionPtr revIDLastSave="0" documentId="13_ncr:1_{088927A6-DCF0-4506-88BE-01FFE275634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8天6晚报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1" l="1"/>
  <c r="H14" i="1" l="1"/>
  <c r="H15" i="1"/>
  <c r="H61" i="1" l="1"/>
  <c r="H11" i="1" l="1"/>
  <c r="H12" i="1"/>
  <c r="H13" i="1"/>
  <c r="H16" i="1"/>
  <c r="H17" i="1"/>
  <c r="H18" i="1"/>
  <c r="H19" i="1"/>
  <c r="H20" i="1"/>
  <c r="H24" i="1"/>
  <c r="H25" i="1"/>
  <c r="H29" i="1"/>
  <c r="H30" i="1"/>
  <c r="H34" i="1"/>
  <c r="H35" i="1"/>
  <c r="H36" i="1"/>
  <c r="H37" i="1"/>
  <c r="H38" i="1"/>
  <c r="H42" i="1"/>
  <c r="H43" i="1"/>
  <c r="H44" i="1"/>
  <c r="H53" i="1"/>
  <c r="H54" i="1"/>
  <c r="H55" i="1"/>
  <c r="H59" i="1"/>
  <c r="H63" i="1" s="1"/>
  <c r="H62" i="1"/>
  <c r="H31" i="1" l="1"/>
  <c r="H39" i="1"/>
  <c r="H26" i="1"/>
  <c r="H21" i="1"/>
  <c r="H56" i="1"/>
  <c r="H45" i="1"/>
  <c r="H46" i="1" l="1"/>
  <c r="D49" i="1" s="1"/>
  <c r="H49" i="1" s="1"/>
  <c r="H50" i="1" s="1"/>
  <c r="D66" i="1" s="1"/>
  <c r="H66" i="1" s="1"/>
  <c r="H67" i="1" s="1"/>
</calcChain>
</file>

<file path=xl/sharedStrings.xml><?xml version="1.0" encoding="utf-8"?>
<sst xmlns="http://schemas.openxmlformats.org/spreadsheetml/2006/main" count="246" uniqueCount="159">
  <si>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6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</si>
  <si>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Total cost with VAT</t>
    </r>
    <phoneticPr fontId="10" type="noConversion"/>
  </si>
  <si>
    <t>次</t>
    <phoneticPr fontId="6" type="noConversion"/>
  </si>
  <si>
    <t>税金 6% Tax</t>
    <phoneticPr fontId="10" type="noConversion"/>
  </si>
  <si>
    <t>J-1</t>
  </si>
  <si>
    <t>J</t>
  </si>
  <si>
    <t>备注  Remark</t>
    <phoneticPr fontId="6" type="noConversion"/>
  </si>
  <si>
    <t>小 计                            Total</t>
    <phoneticPr fontId="6" type="noConversion"/>
  </si>
  <si>
    <t>单价（RMB）   Unit Price</t>
    <phoneticPr fontId="6" type="noConversion"/>
  </si>
  <si>
    <t xml:space="preserve">单位  Unit  </t>
    <phoneticPr fontId="6" type="noConversion"/>
  </si>
  <si>
    <t xml:space="preserve"> 次   Time</t>
    <phoneticPr fontId="6" type="noConversion"/>
  </si>
  <si>
    <t>人数 Quantity</t>
    <phoneticPr fontId="6" type="noConversion"/>
  </si>
  <si>
    <t>内  容 Detail</t>
    <phoneticPr fontId="10" type="noConversion"/>
  </si>
  <si>
    <t>项  目 Item</t>
    <phoneticPr fontId="6" type="noConversion"/>
  </si>
  <si>
    <t>序号 No.</t>
    <phoneticPr fontId="6" type="noConversion"/>
  </si>
  <si>
    <t>机票费用合计 Total</t>
    <phoneticPr fontId="10" type="noConversion"/>
  </si>
  <si>
    <t>预估金额，以实际发生费用结算</t>
    <phoneticPr fontId="10" type="noConversion"/>
  </si>
  <si>
    <t>人/次</t>
  </si>
  <si>
    <t>H-3</t>
  </si>
  <si>
    <t>经济舱（国际）</t>
    <phoneticPr fontId="10" type="noConversion"/>
  </si>
  <si>
    <t>H-2</t>
    <phoneticPr fontId="10" type="noConversion"/>
  </si>
  <si>
    <t>全国城市- 北京/上海（往返）</t>
    <phoneticPr fontId="10" type="noConversion"/>
  </si>
  <si>
    <t>经济舱（国内） Economy class  Domestic</t>
    <phoneticPr fontId="10" type="noConversion"/>
  </si>
  <si>
    <t>H-1</t>
    <phoneticPr fontId="10" type="noConversion"/>
  </si>
  <si>
    <t>机票 Air Ticket</t>
    <phoneticPr fontId="10" type="noConversion"/>
  </si>
  <si>
    <t>H</t>
  </si>
  <si>
    <t>人员费用合计 Total</t>
    <phoneticPr fontId="10" type="noConversion"/>
  </si>
  <si>
    <t>人/天</t>
    <phoneticPr fontId="6" type="noConversion"/>
  </si>
  <si>
    <t>补助</t>
    <phoneticPr fontId="10" type="noConversion"/>
  </si>
  <si>
    <t>G-3</t>
  </si>
  <si>
    <t>晚</t>
    <phoneticPr fontId="6" type="noConversion"/>
  </si>
  <si>
    <t>房费</t>
    <phoneticPr fontId="10" type="noConversion"/>
  </si>
  <si>
    <t>G-2</t>
  </si>
  <si>
    <t>程</t>
    <phoneticPr fontId="6" type="noConversion"/>
  </si>
  <si>
    <t>机票</t>
    <phoneticPr fontId="10" type="noConversion"/>
  </si>
  <si>
    <t>全陪工作人员费用</t>
    <phoneticPr fontId="6" type="noConversion"/>
  </si>
  <si>
    <t>G-1</t>
  </si>
  <si>
    <t>现场服务人员费用</t>
    <phoneticPr fontId="6" type="noConversion"/>
  </si>
  <si>
    <t>G</t>
    <phoneticPr fontId="6" type="noConversion"/>
  </si>
  <si>
    <t>服务费合计  Total</t>
    <phoneticPr fontId="10" type="noConversion"/>
  </si>
  <si>
    <t>服务费 10% service</t>
    <phoneticPr fontId="6" type="noConversion"/>
  </si>
  <si>
    <t>F-1</t>
  </si>
  <si>
    <t>服务费 service</t>
    <phoneticPr fontId="10" type="noConversion"/>
  </si>
  <si>
    <t>F</t>
    <phoneticPr fontId="6" type="noConversion"/>
  </si>
  <si>
    <t>以上总计</t>
  </si>
  <si>
    <t>合计</t>
  </si>
  <si>
    <t>人/次</t>
    <phoneticPr fontId="6" type="noConversion"/>
  </si>
  <si>
    <r>
      <rPr>
        <sz val="9"/>
        <rFont val="宋体"/>
        <family val="3"/>
        <charset val="134"/>
      </rPr>
      <t>司机及地陪小费</t>
    </r>
    <r>
      <rPr>
        <sz val="9"/>
        <rFont val="Arial"/>
        <family val="2"/>
      </rPr>
      <t xml:space="preserve">  Tips</t>
    </r>
    <phoneticPr fontId="10" type="noConversion"/>
  </si>
  <si>
    <t>E-3</t>
  </si>
  <si>
    <t>人/餐</t>
    <phoneticPr fontId="6" type="noConversion"/>
  </si>
  <si>
    <t>司机及地陪餐补 meal allowance</t>
    <phoneticPr fontId="10" type="noConversion"/>
  </si>
  <si>
    <t>E-2</t>
  </si>
  <si>
    <r>
      <t>地陪</t>
    </r>
    <r>
      <rPr>
        <sz val="9"/>
        <rFont val="Arial"/>
        <family val="2"/>
      </rPr>
      <t xml:space="preserve"> local guiding worker</t>
    </r>
    <phoneticPr fontId="10" type="noConversion"/>
  </si>
  <si>
    <t>E-1</t>
    <phoneticPr fontId="10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</si>
  <si>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worker</t>
    </r>
    <phoneticPr fontId="10" type="noConversion"/>
  </si>
  <si>
    <t>E</t>
    <phoneticPr fontId="6" type="noConversion"/>
  </si>
  <si>
    <t>其他项目费用合计 Total</t>
    <phoneticPr fontId="10" type="noConversion"/>
  </si>
  <si>
    <t>人</t>
  </si>
  <si>
    <t>景点门票</t>
    <phoneticPr fontId="10" type="noConversion"/>
  </si>
  <si>
    <t>其他需求：</t>
  </si>
  <si>
    <t>D-5</t>
  </si>
  <si>
    <t>每人每天2瓶</t>
    <phoneticPr fontId="10" type="noConversion"/>
  </si>
  <si>
    <t>人/天</t>
    <phoneticPr fontId="10" type="noConversion"/>
  </si>
  <si>
    <t>矿泉水 water</t>
    <phoneticPr fontId="10" type="noConversion"/>
  </si>
  <si>
    <t>D-4</t>
  </si>
  <si>
    <t>天</t>
  </si>
  <si>
    <t>wifi设备 wifi</t>
    <phoneticPr fontId="10" type="noConversion"/>
  </si>
  <si>
    <t>D-3</t>
  </si>
  <si>
    <t>次</t>
    <phoneticPr fontId="10" type="noConversion"/>
  </si>
  <si>
    <t>签证</t>
    <phoneticPr fontId="10" type="noConversion"/>
  </si>
  <si>
    <t>D-2</t>
  </si>
  <si>
    <t xml:space="preserve">险种：          保额：   </t>
    <phoneticPr fontId="10" type="noConversion"/>
  </si>
  <si>
    <t>保险费 Insurance</t>
    <phoneticPr fontId="6" type="noConversion"/>
  </si>
  <si>
    <t>D-1</t>
  </si>
  <si>
    <t>其他费用 Other cost</t>
    <phoneticPr fontId="6" type="noConversion"/>
  </si>
  <si>
    <t>D</t>
  </si>
  <si>
    <t>车辆费用合计 Total</t>
    <phoneticPr fontId="10" type="noConversion"/>
  </si>
  <si>
    <t>辆/天</t>
    <phoneticPr fontId="6" type="noConversion"/>
  </si>
  <si>
    <t xml:space="preserve"> </t>
    <phoneticPr fontId="10" type="noConversion"/>
  </si>
  <si>
    <t xml:space="preserve">35 座大巴车 </t>
    <phoneticPr fontId="10" type="noConversion"/>
  </si>
  <si>
    <t>包车（境外）</t>
    <phoneticPr fontId="10" type="noConversion"/>
  </si>
  <si>
    <t>C-1</t>
  </si>
  <si>
    <t>交通 Vehicle</t>
    <phoneticPr fontId="6" type="noConversion"/>
  </si>
  <si>
    <t>C</t>
  </si>
  <si>
    <t>餐费合计</t>
    <phoneticPr fontId="10" type="noConversion"/>
  </si>
  <si>
    <t>晚餐 Dinner</t>
    <phoneticPr fontId="10" type="noConversion"/>
  </si>
  <si>
    <t>B-2</t>
    <phoneticPr fontId="10" type="noConversion"/>
  </si>
  <si>
    <t>午餐 Lunch</t>
    <phoneticPr fontId="10" type="noConversion"/>
  </si>
  <si>
    <t>B-1</t>
    <phoneticPr fontId="10" type="noConversion"/>
  </si>
  <si>
    <t>用餐 Meal</t>
    <phoneticPr fontId="6" type="noConversion"/>
  </si>
  <si>
    <t>B</t>
  </si>
  <si>
    <t>住宿会场费用合计 Total</t>
    <phoneticPr fontId="10" type="noConversion"/>
  </si>
  <si>
    <t>人/天</t>
  </si>
  <si>
    <t>会议室（按会议包价计算）</t>
    <phoneticPr fontId="10" type="noConversion"/>
  </si>
  <si>
    <t>未注明情况下选择会场默认设备</t>
    <phoneticPr fontId="10" type="noConversion"/>
  </si>
  <si>
    <t>台/天</t>
  </si>
  <si>
    <t>屏幕、反看板、计时器、音频设备等</t>
    <phoneticPr fontId="10" type="noConversion"/>
  </si>
  <si>
    <t>会场设备</t>
  </si>
  <si>
    <t>个/天</t>
  </si>
  <si>
    <t>有线/无线，数量</t>
  </si>
  <si>
    <t>话筒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</si>
  <si>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10" type="noConversion"/>
  </si>
  <si>
    <t>品种</t>
  </si>
  <si>
    <t>茶歇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</si>
  <si>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</si>
  <si>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</si>
  <si>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投影仪/幕布</t>
  </si>
  <si>
    <t>请注明会议室名称、面积及层高</t>
    <phoneticPr fontId="10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</si>
  <si>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6" type="noConversion"/>
  </si>
  <si>
    <t>会议室</t>
    <phoneticPr fontId="10" type="noConversion"/>
  </si>
  <si>
    <t>A-3</t>
  </si>
  <si>
    <t>间/晚 Night</t>
    <phoneticPr fontId="6" type="noConversion"/>
  </si>
  <si>
    <t>悉尼市区酒店 4星</t>
    <phoneticPr fontId="10" type="noConversion"/>
  </si>
  <si>
    <t>A-1</t>
  </si>
  <si>
    <t>酒店：Hotel</t>
    <phoneticPr fontId="6" type="noConversion"/>
  </si>
  <si>
    <t>A</t>
  </si>
  <si>
    <t>备       注  Remark</t>
    <phoneticPr fontId="6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</si>
  <si>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  <r>
      <rPr>
        <b/>
        <sz val="10"/>
        <rFont val="Times New Roman"/>
        <family val="1"/>
      </rPr>
      <t xml:space="preserve"> Total</t>
    </r>
    <phoneticPr fontId="6" type="noConversion"/>
  </si>
  <si>
    <t>单价（RMB） Price</t>
    <phoneticPr fontId="6" type="noConversion"/>
  </si>
  <si>
    <t>单位 Unit</t>
    <phoneticPr fontId="6" type="noConversion"/>
  </si>
  <si>
    <t>天数/次数 Time</t>
    <phoneticPr fontId="6" type="noConversion"/>
  </si>
  <si>
    <t>数量 Quantity</t>
    <phoneticPr fontId="6" type="noConversion"/>
  </si>
  <si>
    <t>报     价  Quotation</t>
    <phoneticPr fontId="10" type="noConversion"/>
  </si>
  <si>
    <t>项      目  Item</t>
    <phoneticPr fontId="10" type="noConversion"/>
  </si>
  <si>
    <t>汇率：1澳元=4.75元人民币，结算已实际汇率为准</t>
    <phoneticPr fontId="6" type="noConversion"/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</si>
  <si>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</si>
  <si>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备注：</t>
  </si>
  <si>
    <t>报价有效期Validation of Quotation</t>
    <phoneticPr fontId="6" type="noConversion"/>
  </si>
  <si>
    <t xml:space="preserve">            </t>
  </si>
  <si>
    <t>内部参加人数              Attendance of Internal</t>
    <phoneticPr fontId="6" type="noConversion"/>
  </si>
  <si>
    <t>2019年5月18日-25日</t>
    <phoneticPr fontId="10" type="noConversion"/>
  </si>
  <si>
    <t>会议时间  Meeting Time</t>
    <phoneticPr fontId="6" type="noConversion"/>
  </si>
  <si>
    <t>郭海燕13810995220/guohaiyan@cct.cn</t>
    <phoneticPr fontId="10" type="noConversion"/>
  </si>
  <si>
    <t>联系人/电话 Contact Person</t>
    <phoneticPr fontId="6" type="noConversion"/>
  </si>
  <si>
    <t xml:space="preserve">             </t>
    <phoneticPr fontId="10" type="noConversion"/>
  </si>
  <si>
    <t>外部参加人数                   Attendance of External</t>
    <phoneticPr fontId="6" type="noConversion"/>
  </si>
  <si>
    <t>会议类型  Meeting Type</t>
    <phoneticPr fontId="6" type="noConversion"/>
  </si>
  <si>
    <t>康辉集团北京国际会议展览有限公司           COMFORT INTERNATIONAL M.I.C.E. SERVICE CO.,LTD</t>
    <phoneticPr fontId="10" type="noConversion"/>
  </si>
  <si>
    <t>供应商名称 Vendor Name</t>
    <phoneticPr fontId="6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</si>
  <si>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</si>
  <si>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澳洲</t>
    <phoneticPr fontId="10" type="noConversion"/>
  </si>
  <si>
    <r>
      <t>会议地点                    Meeting Venue</t>
    </r>
    <r>
      <rPr>
        <b/>
        <u/>
        <sz val="10"/>
        <rFont val="黑体"/>
        <family val="3"/>
        <charset val="134"/>
      </rPr>
      <t xml:space="preserve">                      </t>
    </r>
    <phoneticPr fontId="6" type="noConversion"/>
  </si>
  <si>
    <t>明星之旅</t>
    <phoneticPr fontId="10" type="noConversion"/>
  </si>
  <si>
    <t>会议名称   Meeting Title</t>
    <phoneticPr fontId="6" type="noConversion"/>
  </si>
  <si>
    <t>会议需求表及报价表格                                                                                                 Request for quoatation</t>
    <phoneticPr fontId="10" type="noConversion"/>
  </si>
  <si>
    <t>普通大床房（5月18日-22日，4晚）</t>
    <phoneticPr fontId="10" type="noConversion"/>
  </si>
  <si>
    <t>普通双床房（5月18日-22日，4晚）</t>
    <phoneticPr fontId="10" type="noConversion"/>
  </si>
  <si>
    <t>普通大床房（5月22日-24日，2晚）</t>
    <phoneticPr fontId="10" type="noConversion"/>
  </si>
  <si>
    <t>普通双床房（5月22日-24日，2晚）</t>
    <phoneticPr fontId="10" type="noConversion"/>
  </si>
  <si>
    <t>Mercure Sydney</t>
    <phoneticPr fontId="2" type="noConversion"/>
  </si>
  <si>
    <t>H-4</t>
    <phoneticPr fontId="2" type="noConversion"/>
  </si>
  <si>
    <t>凯恩斯酒店 4星</t>
    <phoneticPr fontId="10" type="noConversion"/>
  </si>
  <si>
    <t>Rydges Esplanade Resort Cairns</t>
  </si>
  <si>
    <t>蓝山、歌剧院、游船、托布鲁克农场、热带雨林</t>
    <phoneticPr fontId="2" type="noConversion"/>
  </si>
  <si>
    <t xml:space="preserve">5月18日 MU561 上海-悉尼  2020 0900+1            5月22日 VA1413 悉尼-凯恩斯 0850 1205                    
5月24日 VA1418 凯恩斯-悉尼 1240 1535         
5月24日 MU736 悉尼-上海  2030 0520+1              </t>
    <phoneticPr fontId="10" type="noConversion"/>
  </si>
  <si>
    <t xml:space="preserve">5月18日 CZ301 广州-悉尼 0820 1940 
5月22日 VA1413 悉尼-凯恩斯 0850 1205                    
5月24日 VA1418 凯恩斯-悉尼 1240 1535               
5月24日 CZ302 悉尼-广州  2145 0525+1              </t>
    <phoneticPr fontId="10" type="noConversion"/>
  </si>
  <si>
    <t xml:space="preserve">5月18日 CA173 北京-悉尼  0110 1450             5月22日 VA1413 悉尼-凯恩斯 0850 1205                    
5月24日 VA1418 凯恩斯-悉尼 1240 1535           
5月24日 CA174 悉尼-北京  1945 0530+1              </t>
    <phoneticPr fontId="10" type="noConversion"/>
  </si>
  <si>
    <t>Rydges Esplanade Resort Cairns</t>
    <phoneticPr fontId="2" type="noConversion"/>
  </si>
  <si>
    <t>Mercure Sydney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</si>
</sst>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10"/>
      <name val="黑体"/>
      <family val="3"/>
      <charset val="134"/>
    </font>
    <font>
      <b/>
      <sz val="10"/>
      <name val="Times New Roman"/>
      <family val="1"/>
    </font>
    <font>
      <b/>
      <sz val="14"/>
      <name val="黑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1"/>
      <color rgb="FFFF0000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176" fontId="7" fillId="2" borderId="0" xfId="2" applyNumberFormat="1" applyFont="1" applyFill="1">
      <alignment vertical="center"/>
    </xf>
    <xf numFmtId="176" fontId="8" fillId="2" borderId="0" xfId="2" applyNumberFormat="1" applyFont="1" applyFill="1" applyAlignment="1">
      <alignment horizontal="right" vertical="center"/>
    </xf>
    <xf numFmtId="0" fontId="8" fillId="2" borderId="0" xfId="2" applyFont="1" applyFill="1">
      <alignment vertical="center"/>
    </xf>
    <xf numFmtId="0" fontId="6" fillId="0" borderId="0" xfId="2" applyFont="1">
      <alignment vertical="center"/>
    </xf>
    <xf numFmtId="4" fontId="11" fillId="0" borderId="0" xfId="2" applyNumberFormat="1" applyFont="1">
      <alignment vertical="center"/>
    </xf>
    <xf numFmtId="176" fontId="11" fillId="3" borderId="0" xfId="2" applyNumberFormat="1" applyFont="1" applyFill="1">
      <alignment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0" fontId="6" fillId="5" borderId="0" xfId="2" applyFont="1" applyFill="1">
      <alignment vertical="center"/>
    </xf>
    <xf numFmtId="4" fontId="13" fillId="5" borderId="0" xfId="2" applyNumberFormat="1" applyFont="1" applyFill="1">
      <alignment vertical="center"/>
    </xf>
    <xf numFmtId="0" fontId="13" fillId="5" borderId="0" xfId="2" applyFont="1" applyFill="1" applyAlignment="1">
      <alignment horizontal="left" vertical="center"/>
    </xf>
    <xf numFmtId="4" fontId="11" fillId="0" borderId="0" xfId="2" applyNumberFormat="1" applyFont="1" applyAlignment="1">
      <alignment horizontal="right" vertical="center"/>
    </xf>
    <xf numFmtId="40" fontId="16" fillId="3" borderId="0" xfId="2" applyNumberFormat="1" applyFont="1" applyFill="1" applyAlignment="1">
      <alignment horizontal="right" vertical="center"/>
    </xf>
    <xf numFmtId="0" fontId="11" fillId="6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0" xfId="2" applyFont="1" applyAlignment="1">
      <alignment vertical="center" wrapText="1"/>
    </xf>
    <xf numFmtId="4" fontId="13" fillId="7" borderId="0" xfId="2" applyNumberFormat="1" applyFont="1" applyFill="1">
      <alignment vertical="center"/>
    </xf>
    <xf numFmtId="4" fontId="11" fillId="3" borderId="0" xfId="2" applyNumberFormat="1" applyFont="1" applyFill="1">
      <alignment vertical="center"/>
    </xf>
    <xf numFmtId="0" fontId="6" fillId="6" borderId="0" xfId="2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6" fillId="6" borderId="0" xfId="2" applyFont="1" applyFill="1" applyAlignment="1">
      <alignment horizontal="left" vertical="center"/>
    </xf>
    <xf numFmtId="0" fontId="6" fillId="3" borderId="0" xfId="2" applyFont="1" applyFill="1" applyAlignment="1">
      <alignment vertical="center" wrapText="1"/>
    </xf>
    <xf numFmtId="0" fontId="1" fillId="8" borderId="0" xfId="1" applyFill="1">
      <alignment vertical="center"/>
    </xf>
    <xf numFmtId="0" fontId="11" fillId="6" borderId="0" xfId="2" applyFont="1" applyFill="1" applyAlignment="1">
      <alignment horizontal="right" vertical="center" indent="1"/>
    </xf>
    <xf numFmtId="0" fontId="11" fillId="6" borderId="0" xfId="2" applyFont="1" applyFill="1">
      <alignment vertical="center"/>
    </xf>
    <xf numFmtId="0" fontId="6" fillId="6" borderId="0" xfId="2" applyFont="1" applyFill="1" applyAlignment="1">
      <alignment horizontal="right" vertical="center" indent="1"/>
    </xf>
    <xf numFmtId="0" fontId="6" fillId="6" borderId="0" xfId="2" applyFont="1" applyFill="1">
      <alignment vertical="center"/>
    </xf>
    <xf numFmtId="0" fontId="18" fillId="0" borderId="0" xfId="2" applyFont="1" applyAlignment="1">
      <alignment vertical="center" wrapText="1"/>
    </xf>
    <xf numFmtId="0" fontId="18" fillId="3" borderId="0" xfId="2" applyFont="1" applyFill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6" fillId="6" borderId="0" xfId="2" applyFont="1" applyFill="1" applyAlignment="1">
      <alignment horizontal="center" vertical="center"/>
    </xf>
    <xf numFmtId="0" fontId="18" fillId="6" borderId="0" xfId="2" applyFont="1" applyFill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6" borderId="0" xfId="2" applyFont="1" applyFill="1" applyAlignment="1">
      <alignment horizontal="left" vertical="center" wrapText="1"/>
    </xf>
    <xf numFmtId="0" fontId="20" fillId="9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 wrapText="1"/>
    </xf>
    <xf numFmtId="0" fontId="23" fillId="0" borderId="0" xfId="1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0" fillId="0" borderId="0" xfId="2" applyFont="1">
      <alignment vertical="center"/>
    </xf>
    <xf numFmtId="0" fontId="25" fillId="6" borderId="1" xfId="2" applyFont="1" applyFill="1" applyBorder="1" applyAlignment="1">
      <alignment vertical="center" wrapText="1"/>
    </xf>
    <xf numFmtId="40" fontId="11" fillId="3" borderId="0" xfId="2" applyNumberFormat="1" applyFont="1" applyFill="1" applyAlignment="1">
      <alignment horizontal="right" vertical="center"/>
    </xf>
    <xf numFmtId="0" fontId="29" fillId="0" borderId="0" xfId="1" applyFont="1">
      <alignment vertical="center"/>
    </xf>
    <xf numFmtId="0" fontId="1" fillId="0" borderId="0" xfId="1">
      <alignment vertical="center"/>
    </xf>
    <xf numFmtId="0" fontId="12" fillId="0" borderId="0" xfId="2" applyFont="1" applyAlignment="1">
      <alignment horizontal="left" vertical="center"/>
    </xf>
    <xf numFmtId="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2" fillId="5" borderId="0" xfId="2" applyFont="1" applyFill="1" applyAlignment="1">
      <alignment horizontal="left" vertical="center"/>
    </xf>
    <xf numFmtId="0" fontId="13" fillId="5" borderId="0" xfId="2" applyFont="1" applyFill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6" borderId="0" xfId="2" applyFont="1" applyFill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8" fillId="6" borderId="0" xfId="2" applyFont="1" applyFill="1" applyAlignment="1">
      <alignment horizontal="left" vertical="center" wrapText="1"/>
    </xf>
    <xf numFmtId="0" fontId="25" fillId="6" borderId="1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" fillId="0" borderId="0" xfId="1">
      <alignment vertical="center"/>
    </xf>
    <xf numFmtId="0" fontId="23" fillId="0" borderId="0" xfId="1" applyFont="1" applyAlignment="1">
      <alignment horizontal="left" vertical="center" wrapText="1"/>
    </xf>
    <xf numFmtId="0" fontId="22" fillId="9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1" xr:uid="{00000000-0005-0000-0000-000001000000}"/>
    <cellStyle name="常规_Sheet1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101;&#28023;&#29141;13810995220/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60" zoomScaleNormal="100" workbookViewId="0">
      <selection activeCell="D61" sqref="D61"/>
    </sheetView>
  </sheetViews>
  <sheetFormatPr defaultRowHeight="20.25" customHeight="1" x14ac:dyDescent="0.2"/>
  <cols>
    <col min="1" max="1" width="16.5" style="1" customWidth="1"/>
    <col min="2" max="2" width="29.625" style="1" customWidth="1"/>
    <col min="3" max="3" width="32.125" style="1" bestFit="1" customWidth="1"/>
    <col min="4" max="4" width="9.5" style="1" customWidth="1"/>
    <col min="5" max="5" width="9.875" style="1" customWidth="1"/>
    <col min="6" max="6" width="9" style="1"/>
    <col min="7" max="7" width="13.375" style="1" customWidth="1"/>
    <col min="8" max="8" width="14.375" style="1" customWidth="1"/>
    <col min="9" max="9" width="29.625" style="1" bestFit="1" customWidth="1"/>
    <col min="10" max="16384" width="9" style="1"/>
  </cols>
  <sheetData>
    <row r="1" spans="1:9" ht="48" customHeight="1" x14ac:dyDescent="0.2">
      <c r="A1" s="71" t="s">
        <v>144</v>
      </c>
      <c r="B1" s="72"/>
      <c r="C1" s="72"/>
      <c r="D1" s="72"/>
      <c r="E1" s="72"/>
      <c r="F1" s="72"/>
      <c r="G1" s="72"/>
      <c r="H1" s="72"/>
      <c r="I1" s="72"/>
    </row>
    <row r="2" spans="1:9" ht="37.5" customHeight="1" thickBot="1" x14ac:dyDescent="0.25">
      <c r="A2" s="46" t="s">
        <v>143</v>
      </c>
      <c r="B2" s="48" t="s">
        <v>142</v>
      </c>
      <c r="C2" s="46" t="s">
        <v>141</v>
      </c>
      <c r="D2" s="64" t="s">
        <v>140</v>
      </c>
      <c r="E2" s="64"/>
      <c r="F2" s="47" t="s">
        <v>139</v>
      </c>
      <c r="G2" s="46" t="s">
        <v>138</v>
      </c>
      <c r="H2" s="73" t="s">
        <v>137</v>
      </c>
      <c r="I2" s="73"/>
    </row>
    <row r="3" spans="1:9" ht="37.5" customHeight="1" thickBot="1" x14ac:dyDescent="0.25">
      <c r="A3" s="46" t="s">
        <v>136</v>
      </c>
      <c r="B3" s="48"/>
      <c r="C3" s="46" t="s">
        <v>135</v>
      </c>
      <c r="D3" s="64"/>
      <c r="E3" s="64"/>
      <c r="F3" s="47" t="s">
        <v>134</v>
      </c>
      <c r="G3" s="46" t="s">
        <v>133</v>
      </c>
      <c r="H3" s="65" t="s">
        <v>132</v>
      </c>
      <c r="I3" s="65"/>
    </row>
    <row r="4" spans="1:9" ht="37.5" customHeight="1" thickBot="1" x14ac:dyDescent="0.25">
      <c r="A4" s="46" t="s">
        <v>131</v>
      </c>
      <c r="B4" s="48" t="s">
        <v>130</v>
      </c>
      <c r="C4" s="46" t="s">
        <v>129</v>
      </c>
      <c r="D4" s="64">
        <v>24</v>
      </c>
      <c r="E4" s="64"/>
      <c r="F4" s="47" t="s">
        <v>128</v>
      </c>
      <c r="G4" s="46" t="s">
        <v>127</v>
      </c>
      <c r="H4" s="65"/>
      <c r="I4" s="65"/>
    </row>
    <row r="5" spans="1:9" ht="7.5" customHeight="1" x14ac:dyDescent="0.2">
      <c r="A5" s="66"/>
      <c r="B5" s="67"/>
      <c r="C5" s="67"/>
      <c r="D5" s="67"/>
      <c r="E5" s="67"/>
      <c r="F5" s="67"/>
      <c r="G5" s="67"/>
      <c r="H5" s="67"/>
      <c r="I5" s="67"/>
    </row>
    <row r="6" spans="1:9" ht="51" customHeight="1" x14ac:dyDescent="0.2">
      <c r="A6" s="45" t="s">
        <v>126</v>
      </c>
      <c r="B6" s="68" t="s">
        <v>125</v>
      </c>
      <c r="C6" s="68"/>
      <c r="D6" s="68"/>
      <c r="E6" s="68"/>
      <c r="F6" s="68"/>
      <c r="G6" s="68"/>
      <c r="H6" s="68"/>
      <c r="I6" s="68"/>
    </row>
    <row r="7" spans="1:9" ht="20.100000000000001" customHeight="1" x14ac:dyDescent="0.2">
      <c r="A7" s="45" t="s">
        <v>124</v>
      </c>
      <c r="B7" s="44"/>
      <c r="C7" s="44"/>
      <c r="D7" s="44"/>
      <c r="E7" s="44"/>
      <c r="F7" s="44"/>
      <c r="G7" s="44"/>
      <c r="H7" s="44"/>
      <c r="I7" s="44"/>
    </row>
    <row r="8" spans="1:9" ht="20.25" customHeight="1" x14ac:dyDescent="0.2">
      <c r="A8" s="69" t="s">
        <v>123</v>
      </c>
      <c r="B8" s="70"/>
      <c r="C8" s="70"/>
      <c r="D8" s="70"/>
      <c r="E8" s="70"/>
      <c r="F8" s="70"/>
      <c r="G8" s="69" t="s">
        <v>122</v>
      </c>
      <c r="H8" s="70"/>
      <c r="I8" s="70"/>
    </row>
    <row r="9" spans="1:9" ht="33.75" customHeight="1" x14ac:dyDescent="0.2">
      <c r="A9" s="42" t="s">
        <v>14</v>
      </c>
      <c r="B9" s="42" t="s">
        <v>13</v>
      </c>
      <c r="C9" s="42" t="s">
        <v>12</v>
      </c>
      <c r="D9" s="43" t="s">
        <v>121</v>
      </c>
      <c r="E9" s="43" t="s">
        <v>120</v>
      </c>
      <c r="F9" s="43" t="s">
        <v>119</v>
      </c>
      <c r="G9" s="43" t="s">
        <v>118</v>
      </c>
      <c r="H9" s="43" t="s">
        <v>117</v>
      </c>
      <c r="I9" s="42" t="s">
        <v>116</v>
      </c>
    </row>
    <row r="10" spans="1:9" ht="20.25" customHeight="1" x14ac:dyDescent="0.2">
      <c r="A10" s="10" t="s">
        <v>115</v>
      </c>
      <c r="B10" s="52" t="s">
        <v>114</v>
      </c>
      <c r="C10" s="52"/>
      <c r="D10" s="52"/>
      <c r="E10" s="52"/>
      <c r="F10" s="52"/>
      <c r="G10" s="52"/>
      <c r="H10" s="52"/>
      <c r="I10" s="5"/>
    </row>
    <row r="11" spans="1:9" ht="20.100000000000001" customHeight="1" x14ac:dyDescent="0.2">
      <c r="A11" s="54" t="s">
        <v>113</v>
      </c>
      <c r="B11" s="63" t="s">
        <v>112</v>
      </c>
      <c r="C11" s="41" t="s">
        <v>145</v>
      </c>
      <c r="D11" s="38">
        <v>2</v>
      </c>
      <c r="E11" s="38">
        <v>4</v>
      </c>
      <c r="F11" s="37" t="s">
        <v>111</v>
      </c>
      <c r="G11" s="49">
        <v>1150</v>
      </c>
      <c r="H11" s="6">
        <f t="shared" ref="H11:H20" si="0">D11*E11*G11</f>
        <v>9200</v>
      </c>
      <c r="I11" s="35" t="s">
        <v>158</v>
      </c>
    </row>
    <row r="12" spans="1:9" ht="20.100000000000001" customHeight="1" x14ac:dyDescent="0.2">
      <c r="A12" s="54"/>
      <c r="B12" s="63"/>
      <c r="C12" s="41" t="s">
        <v>146</v>
      </c>
      <c r="D12" s="38">
        <v>11</v>
      </c>
      <c r="E12" s="38">
        <v>4</v>
      </c>
      <c r="F12" s="37" t="s">
        <v>111</v>
      </c>
      <c r="G12" s="49">
        <v>1150</v>
      </c>
      <c r="H12" s="6">
        <f t="shared" si="0"/>
        <v>50600</v>
      </c>
      <c r="I12" s="35" t="s">
        <v>149</v>
      </c>
    </row>
    <row r="13" spans="1:9" ht="20.100000000000001" customHeight="1" x14ac:dyDescent="0.2">
      <c r="A13" s="54"/>
      <c r="B13" s="63" t="s">
        <v>151</v>
      </c>
      <c r="C13" s="41" t="s">
        <v>147</v>
      </c>
      <c r="D13" s="38">
        <v>2</v>
      </c>
      <c r="E13" s="38">
        <v>2</v>
      </c>
      <c r="F13" s="37" t="s">
        <v>111</v>
      </c>
      <c r="G13" s="49">
        <v>1050</v>
      </c>
      <c r="H13" s="6">
        <f t="shared" si="0"/>
        <v>4200</v>
      </c>
      <c r="I13" s="35" t="s">
        <v>157</v>
      </c>
    </row>
    <row r="14" spans="1:9" ht="20.100000000000001" customHeight="1" x14ac:dyDescent="0.2">
      <c r="A14" s="54"/>
      <c r="B14" s="63"/>
      <c r="C14" s="41" t="s">
        <v>148</v>
      </c>
      <c r="D14" s="38">
        <v>11</v>
      </c>
      <c r="E14" s="38">
        <v>2</v>
      </c>
      <c r="F14" s="37" t="s">
        <v>111</v>
      </c>
      <c r="G14" s="49">
        <v>1050</v>
      </c>
      <c r="H14" s="6">
        <f t="shared" si="0"/>
        <v>23100</v>
      </c>
      <c r="I14" s="35" t="s">
        <v>152</v>
      </c>
    </row>
    <row r="15" spans="1:9" ht="23.25" hidden="1" customHeight="1" x14ac:dyDescent="0.2">
      <c r="A15" s="54" t="s">
        <v>110</v>
      </c>
      <c r="B15" s="40" t="s">
        <v>109</v>
      </c>
      <c r="C15" s="41"/>
      <c r="D15" s="38"/>
      <c r="E15" s="38"/>
      <c r="F15" s="37" t="s">
        <v>108</v>
      </c>
      <c r="G15" s="36"/>
      <c r="H15" s="6">
        <f t="shared" si="0"/>
        <v>0</v>
      </c>
      <c r="I15" s="36" t="s">
        <v>107</v>
      </c>
    </row>
    <row r="16" spans="1:9" ht="20.25" hidden="1" customHeight="1" x14ac:dyDescent="0.2">
      <c r="A16" s="54"/>
      <c r="B16" s="40" t="s">
        <v>106</v>
      </c>
      <c r="C16" s="39" t="s">
        <v>105</v>
      </c>
      <c r="D16" s="38"/>
      <c r="E16" s="38"/>
      <c r="F16" s="37" t="s">
        <v>104</v>
      </c>
      <c r="G16" s="17"/>
      <c r="H16" s="6">
        <f t="shared" si="0"/>
        <v>0</v>
      </c>
      <c r="I16" s="36" t="s">
        <v>94</v>
      </c>
    </row>
    <row r="17" spans="1:11" ht="20.25" hidden="1" customHeight="1" x14ac:dyDescent="0.2">
      <c r="A17" s="54"/>
      <c r="B17" s="40" t="s">
        <v>103</v>
      </c>
      <c r="C17" s="39" t="s">
        <v>102</v>
      </c>
      <c r="D17" s="38"/>
      <c r="E17" s="38"/>
      <c r="F17" s="37" t="s">
        <v>101</v>
      </c>
      <c r="G17" s="17"/>
      <c r="H17" s="6">
        <f t="shared" si="0"/>
        <v>0</v>
      </c>
      <c r="I17" s="36"/>
    </row>
    <row r="18" spans="1:11" ht="20.25" hidden="1" customHeight="1" x14ac:dyDescent="0.2">
      <c r="A18" s="54"/>
      <c r="B18" s="40" t="s">
        <v>100</v>
      </c>
      <c r="C18" s="39" t="s">
        <v>99</v>
      </c>
      <c r="D18" s="38"/>
      <c r="E18" s="38"/>
      <c r="F18" s="37" t="s">
        <v>98</v>
      </c>
      <c r="G18" s="17"/>
      <c r="H18" s="6">
        <f t="shared" si="0"/>
        <v>0</v>
      </c>
      <c r="I18" s="36" t="s">
        <v>94</v>
      </c>
    </row>
    <row r="19" spans="1:11" ht="20.25" hidden="1" customHeight="1" x14ac:dyDescent="0.2">
      <c r="A19" s="54"/>
      <c r="B19" s="21" t="s">
        <v>97</v>
      </c>
      <c r="C19" s="39" t="s">
        <v>96</v>
      </c>
      <c r="D19" s="38"/>
      <c r="E19" s="38"/>
      <c r="F19" s="37" t="s">
        <v>95</v>
      </c>
      <c r="G19" s="17"/>
      <c r="H19" s="6">
        <f t="shared" si="0"/>
        <v>0</v>
      </c>
      <c r="I19" s="36" t="s">
        <v>94</v>
      </c>
    </row>
    <row r="20" spans="1:11" ht="20.25" hidden="1" customHeight="1" x14ac:dyDescent="0.2">
      <c r="A20" s="54"/>
      <c r="B20" s="40" t="s">
        <v>93</v>
      </c>
      <c r="C20" s="39"/>
      <c r="D20" s="38"/>
      <c r="E20" s="38"/>
      <c r="F20" s="37" t="s">
        <v>92</v>
      </c>
      <c r="G20" s="17"/>
      <c r="H20" s="6">
        <f t="shared" si="0"/>
        <v>0</v>
      </c>
      <c r="I20" s="36"/>
    </row>
    <row r="21" spans="1:11" ht="20.25" customHeight="1" x14ac:dyDescent="0.2">
      <c r="A21" s="52" t="s">
        <v>91</v>
      </c>
      <c r="B21" s="62"/>
      <c r="C21" s="62"/>
      <c r="D21" s="62"/>
      <c r="E21" s="62"/>
      <c r="F21" s="62"/>
      <c r="G21" s="62"/>
      <c r="H21" s="24">
        <f>SUM(H11:H20)</f>
        <v>87100</v>
      </c>
      <c r="I21" s="35"/>
    </row>
    <row r="22" spans="1:11" ht="30" customHeight="1" x14ac:dyDescent="0.2">
      <c r="A22" s="11" t="s">
        <v>14</v>
      </c>
      <c r="B22" s="11" t="s">
        <v>13</v>
      </c>
      <c r="C22" s="11" t="s">
        <v>12</v>
      </c>
      <c r="D22" s="12" t="s">
        <v>11</v>
      </c>
      <c r="E22" s="12" t="s">
        <v>10</v>
      </c>
      <c r="F22" s="12" t="s">
        <v>9</v>
      </c>
      <c r="G22" s="12" t="s">
        <v>8</v>
      </c>
      <c r="H22" s="12" t="s">
        <v>7</v>
      </c>
      <c r="I22" s="11" t="s">
        <v>6</v>
      </c>
    </row>
    <row r="23" spans="1:11" ht="20.25" customHeight="1" x14ac:dyDescent="0.2">
      <c r="A23" s="10" t="s">
        <v>90</v>
      </c>
      <c r="B23" s="52" t="s">
        <v>89</v>
      </c>
      <c r="C23" s="52"/>
      <c r="D23" s="52"/>
      <c r="E23" s="52"/>
      <c r="F23" s="52"/>
      <c r="G23" s="52"/>
      <c r="H23" s="52"/>
      <c r="I23" s="5"/>
    </row>
    <row r="24" spans="1:11" s="30" customFormat="1" ht="18.75" customHeight="1" x14ac:dyDescent="0.2">
      <c r="A24" s="9" t="s">
        <v>88</v>
      </c>
      <c r="B24" s="21" t="s">
        <v>87</v>
      </c>
      <c r="C24" s="28"/>
      <c r="D24" s="34">
        <v>24</v>
      </c>
      <c r="E24" s="33">
        <v>6</v>
      </c>
      <c r="F24" s="8" t="s">
        <v>46</v>
      </c>
      <c r="G24" s="17">
        <v>300</v>
      </c>
      <c r="H24" s="6">
        <f>D24*E24*G24</f>
        <v>43200</v>
      </c>
      <c r="I24" s="5"/>
      <c r="J24" s="1"/>
      <c r="K24" s="1"/>
    </row>
    <row r="25" spans="1:11" ht="18.75" customHeight="1" x14ac:dyDescent="0.2">
      <c r="A25" s="9" t="s">
        <v>86</v>
      </c>
      <c r="B25" s="21" t="s">
        <v>85</v>
      </c>
      <c r="C25" s="28"/>
      <c r="D25" s="32">
        <v>24</v>
      </c>
      <c r="E25" s="31">
        <v>6</v>
      </c>
      <c r="F25" s="8" t="s">
        <v>46</v>
      </c>
      <c r="G25" s="17">
        <v>300</v>
      </c>
      <c r="H25" s="6">
        <f>D25*E25*G25</f>
        <v>43200</v>
      </c>
      <c r="K25" s="1" t="s">
        <v>78</v>
      </c>
    </row>
    <row r="26" spans="1:11" ht="20.25" customHeight="1" x14ac:dyDescent="0.2">
      <c r="A26" s="52" t="s">
        <v>84</v>
      </c>
      <c r="B26" s="62"/>
      <c r="C26" s="62"/>
      <c r="D26" s="62"/>
      <c r="E26" s="62"/>
      <c r="F26" s="62"/>
      <c r="G26" s="62"/>
      <c r="H26" s="24">
        <f>SUM(H24:H25)</f>
        <v>86400</v>
      </c>
      <c r="I26" s="5"/>
    </row>
    <row r="27" spans="1:11" ht="30" customHeight="1" x14ac:dyDescent="0.2">
      <c r="A27" s="11" t="s">
        <v>14</v>
      </c>
      <c r="B27" s="11" t="s">
        <v>13</v>
      </c>
      <c r="C27" s="11" t="s">
        <v>12</v>
      </c>
      <c r="D27" s="12" t="s">
        <v>11</v>
      </c>
      <c r="E27" s="12" t="s">
        <v>10</v>
      </c>
      <c r="F27" s="12" t="s">
        <v>9</v>
      </c>
      <c r="G27" s="12" t="s">
        <v>8</v>
      </c>
      <c r="H27" s="12" t="s">
        <v>7</v>
      </c>
      <c r="I27" s="11" t="s">
        <v>6</v>
      </c>
    </row>
    <row r="28" spans="1:11" ht="20.25" customHeight="1" x14ac:dyDescent="0.2">
      <c r="A28" s="10" t="s">
        <v>83</v>
      </c>
      <c r="B28" s="52" t="s">
        <v>82</v>
      </c>
      <c r="C28" s="52"/>
      <c r="D28" s="52"/>
      <c r="E28" s="52"/>
      <c r="F28" s="52"/>
      <c r="G28" s="52"/>
      <c r="H28" s="52"/>
      <c r="I28" s="5"/>
    </row>
    <row r="29" spans="1:11" s="30" customFormat="1" ht="20.25" customHeight="1" x14ac:dyDescent="0.2">
      <c r="A29" s="9" t="s">
        <v>81</v>
      </c>
      <c r="B29" s="5" t="s">
        <v>80</v>
      </c>
      <c r="C29" s="28" t="s">
        <v>79</v>
      </c>
      <c r="D29" s="18">
        <v>1</v>
      </c>
      <c r="E29" s="18">
        <v>8</v>
      </c>
      <c r="F29" s="8" t="s">
        <v>77</v>
      </c>
      <c r="G29" s="25">
        <v>4600</v>
      </c>
      <c r="H29" s="6">
        <f>D29*E29*G29</f>
        <v>36800</v>
      </c>
      <c r="I29" s="29"/>
      <c r="K29" s="30" t="s">
        <v>78</v>
      </c>
    </row>
    <row r="30" spans="1:11" ht="20.25" customHeight="1" x14ac:dyDescent="0.2">
      <c r="A30" s="9"/>
      <c r="B30" s="5"/>
      <c r="C30" s="28"/>
      <c r="D30" s="18"/>
      <c r="E30" s="18"/>
      <c r="F30" s="8" t="s">
        <v>77</v>
      </c>
      <c r="G30" s="25"/>
      <c r="H30" s="6">
        <f>D30*E30*G30</f>
        <v>0</v>
      </c>
      <c r="I30" s="29"/>
    </row>
    <row r="31" spans="1:11" ht="20.25" customHeight="1" x14ac:dyDescent="0.2">
      <c r="A31" s="52" t="s">
        <v>76</v>
      </c>
      <c r="B31" s="62"/>
      <c r="C31" s="62"/>
      <c r="D31" s="62"/>
      <c r="E31" s="62"/>
      <c r="F31" s="62"/>
      <c r="G31" s="62"/>
      <c r="H31" s="24">
        <f>SUM(H29:H30)</f>
        <v>36800</v>
      </c>
      <c r="I31" s="5"/>
    </row>
    <row r="32" spans="1:11" ht="30" customHeight="1" x14ac:dyDescent="0.2">
      <c r="A32" s="11" t="s">
        <v>14</v>
      </c>
      <c r="B32" s="11" t="s">
        <v>13</v>
      </c>
      <c r="C32" s="11" t="s">
        <v>12</v>
      </c>
      <c r="D32" s="12" t="s">
        <v>11</v>
      </c>
      <c r="E32" s="12" t="s">
        <v>10</v>
      </c>
      <c r="F32" s="12" t="s">
        <v>9</v>
      </c>
      <c r="G32" s="12" t="s">
        <v>8</v>
      </c>
      <c r="H32" s="12" t="s">
        <v>7</v>
      </c>
      <c r="I32" s="11" t="s">
        <v>6</v>
      </c>
    </row>
    <row r="33" spans="1:9" ht="20.25" customHeight="1" x14ac:dyDescent="0.2">
      <c r="A33" s="10" t="s">
        <v>75</v>
      </c>
      <c r="B33" s="52" t="s">
        <v>74</v>
      </c>
      <c r="C33" s="52"/>
      <c r="D33" s="52"/>
      <c r="E33" s="52"/>
      <c r="F33" s="52"/>
      <c r="G33" s="52"/>
      <c r="H33" s="52"/>
      <c r="I33" s="5"/>
    </row>
    <row r="34" spans="1:9" ht="20.25" customHeight="1" x14ac:dyDescent="0.2">
      <c r="A34" s="9" t="s">
        <v>73</v>
      </c>
      <c r="B34" s="28" t="s">
        <v>72</v>
      </c>
      <c r="C34" s="28" t="s">
        <v>71</v>
      </c>
      <c r="D34" s="61">
        <v>24</v>
      </c>
      <c r="E34" s="61"/>
      <c r="F34" s="8"/>
      <c r="G34" s="25">
        <v>100</v>
      </c>
      <c r="H34" s="6">
        <f>D34*G34</f>
        <v>2400</v>
      </c>
      <c r="I34" s="5"/>
    </row>
    <row r="35" spans="1:9" ht="20.25" customHeight="1" x14ac:dyDescent="0.2">
      <c r="A35" s="9" t="s">
        <v>70</v>
      </c>
      <c r="B35" s="28" t="s">
        <v>59</v>
      </c>
      <c r="C35" s="28" t="s">
        <v>69</v>
      </c>
      <c r="D35" s="26">
        <v>24</v>
      </c>
      <c r="E35" s="26">
        <v>1</v>
      </c>
      <c r="F35" s="8" t="s">
        <v>68</v>
      </c>
      <c r="G35" s="25">
        <v>950</v>
      </c>
      <c r="H35" s="6">
        <f>D35*G35*E35</f>
        <v>22800</v>
      </c>
      <c r="I35" s="5"/>
    </row>
    <row r="36" spans="1:9" ht="20.25" customHeight="1" x14ac:dyDescent="0.2">
      <c r="A36" s="9" t="s">
        <v>67</v>
      </c>
      <c r="B36" s="28" t="s">
        <v>59</v>
      </c>
      <c r="C36" s="28" t="s">
        <v>66</v>
      </c>
      <c r="D36" s="26">
        <v>13</v>
      </c>
      <c r="E36" s="26">
        <v>8</v>
      </c>
      <c r="F36" s="8" t="s">
        <v>65</v>
      </c>
      <c r="G36" s="25">
        <v>30</v>
      </c>
      <c r="H36" s="6">
        <f>D36*G36*E36</f>
        <v>3120</v>
      </c>
      <c r="I36" s="5"/>
    </row>
    <row r="37" spans="1:9" ht="20.25" customHeight="1" x14ac:dyDescent="0.2">
      <c r="A37" s="9" t="s">
        <v>64</v>
      </c>
      <c r="B37" s="28" t="s">
        <v>59</v>
      </c>
      <c r="C37" s="28" t="s">
        <v>63</v>
      </c>
      <c r="D37" s="26">
        <v>24</v>
      </c>
      <c r="E37" s="26">
        <v>16</v>
      </c>
      <c r="F37" s="8" t="s">
        <v>62</v>
      </c>
      <c r="G37" s="25">
        <v>10</v>
      </c>
      <c r="H37" s="6">
        <f>D37*G37*E37</f>
        <v>3840</v>
      </c>
      <c r="I37" s="5" t="s">
        <v>61</v>
      </c>
    </row>
    <row r="38" spans="1:9" ht="20.25" customHeight="1" x14ac:dyDescent="0.2">
      <c r="A38" s="9" t="s">
        <v>60</v>
      </c>
      <c r="B38" s="28" t="s">
        <v>59</v>
      </c>
      <c r="C38" s="28" t="s">
        <v>58</v>
      </c>
      <c r="D38" s="26">
        <v>24</v>
      </c>
      <c r="E38" s="26">
        <v>1</v>
      </c>
      <c r="F38" s="8" t="s">
        <v>57</v>
      </c>
      <c r="G38" s="25">
        <v>1300</v>
      </c>
      <c r="H38" s="6">
        <f>D38*G38</f>
        <v>31200</v>
      </c>
      <c r="I38" s="5" t="s">
        <v>153</v>
      </c>
    </row>
    <row r="39" spans="1:9" ht="20.25" customHeight="1" x14ac:dyDescent="0.2">
      <c r="A39" s="52" t="s">
        <v>56</v>
      </c>
      <c r="B39" s="52"/>
      <c r="C39" s="52"/>
      <c r="D39" s="52"/>
      <c r="E39" s="52"/>
      <c r="F39" s="52"/>
      <c r="G39" s="52"/>
      <c r="H39" s="24">
        <f>SUM(H34:H38)</f>
        <v>63360</v>
      </c>
      <c r="I39" s="5"/>
    </row>
    <row r="40" spans="1:9" ht="30" customHeight="1" x14ac:dyDescent="0.2">
      <c r="A40" s="11" t="s">
        <v>14</v>
      </c>
      <c r="B40" s="11" t="s">
        <v>13</v>
      </c>
      <c r="C40" s="11" t="s">
        <v>12</v>
      </c>
      <c r="D40" s="12" t="s">
        <v>11</v>
      </c>
      <c r="E40" s="12" t="s">
        <v>10</v>
      </c>
      <c r="F40" s="12" t="s">
        <v>9</v>
      </c>
      <c r="G40" s="12" t="s">
        <v>8</v>
      </c>
      <c r="H40" s="12" t="s">
        <v>7</v>
      </c>
      <c r="I40" s="11" t="s">
        <v>6</v>
      </c>
    </row>
    <row r="41" spans="1:9" ht="20.25" customHeight="1" x14ac:dyDescent="0.2">
      <c r="A41" s="10" t="s">
        <v>55</v>
      </c>
      <c r="B41" s="62" t="s">
        <v>54</v>
      </c>
      <c r="C41" s="62"/>
      <c r="D41" s="62"/>
      <c r="E41" s="62"/>
      <c r="F41" s="62"/>
      <c r="G41" s="62"/>
      <c r="H41" s="62"/>
      <c r="I41" s="62"/>
    </row>
    <row r="42" spans="1:9" ht="20.25" customHeight="1" x14ac:dyDescent="0.2">
      <c r="A42" s="9" t="s">
        <v>53</v>
      </c>
      <c r="B42" s="21" t="s">
        <v>52</v>
      </c>
      <c r="C42" s="26"/>
      <c r="D42" s="26">
        <v>1</v>
      </c>
      <c r="E42" s="26">
        <v>8</v>
      </c>
      <c r="F42" s="8" t="s">
        <v>27</v>
      </c>
      <c r="G42" s="25">
        <v>1500</v>
      </c>
      <c r="H42" s="6">
        <f>D42*E42*G42</f>
        <v>12000</v>
      </c>
      <c r="I42" s="5"/>
    </row>
    <row r="43" spans="1:9" ht="20.25" customHeight="1" x14ac:dyDescent="0.2">
      <c r="A43" s="9" t="s">
        <v>51</v>
      </c>
      <c r="B43" s="21" t="s">
        <v>50</v>
      </c>
      <c r="C43" s="26"/>
      <c r="D43" s="26">
        <v>2</v>
      </c>
      <c r="E43" s="26">
        <v>10</v>
      </c>
      <c r="F43" s="8" t="s">
        <v>49</v>
      </c>
      <c r="G43" s="25">
        <v>75</v>
      </c>
      <c r="H43" s="6">
        <f>D43*E43*G43</f>
        <v>1500</v>
      </c>
      <c r="I43" s="5"/>
    </row>
    <row r="44" spans="1:9" ht="20.25" customHeight="1" x14ac:dyDescent="0.2">
      <c r="A44" s="9" t="s">
        <v>48</v>
      </c>
      <c r="B44" s="27" t="s">
        <v>47</v>
      </c>
      <c r="C44" s="26"/>
      <c r="D44" s="26">
        <v>24</v>
      </c>
      <c r="E44" s="26">
        <v>7</v>
      </c>
      <c r="F44" s="8" t="s">
        <v>46</v>
      </c>
      <c r="G44" s="25">
        <v>35</v>
      </c>
      <c r="H44" s="6">
        <f>D44*E44*G44</f>
        <v>5880</v>
      </c>
      <c r="I44" s="5"/>
    </row>
    <row r="45" spans="1:9" ht="20.25" customHeight="1" x14ac:dyDescent="0.2">
      <c r="A45" s="62" t="s">
        <v>45</v>
      </c>
      <c r="B45" s="62"/>
      <c r="C45" s="62"/>
      <c r="D45" s="62"/>
      <c r="E45" s="62"/>
      <c r="F45" s="62"/>
      <c r="G45" s="62"/>
      <c r="H45" s="24">
        <f>SUM(H42:H44)</f>
        <v>19380</v>
      </c>
      <c r="I45" s="5"/>
    </row>
    <row r="46" spans="1:9" ht="20.25" customHeight="1" x14ac:dyDescent="0.2">
      <c r="A46" s="15" t="s">
        <v>44</v>
      </c>
      <c r="B46" s="15"/>
      <c r="C46" s="15"/>
      <c r="D46" s="15"/>
      <c r="E46" s="15"/>
      <c r="F46" s="15"/>
      <c r="G46" s="15"/>
      <c r="H46" s="14">
        <f>SUM(H21,H26,H31,H39,H45)</f>
        <v>293040</v>
      </c>
      <c r="I46" s="13"/>
    </row>
    <row r="47" spans="1:9" ht="30" customHeight="1" x14ac:dyDescent="0.2">
      <c r="A47" s="11" t="s">
        <v>14</v>
      </c>
      <c r="B47" s="11" t="s">
        <v>13</v>
      </c>
      <c r="C47" s="11" t="s">
        <v>12</v>
      </c>
      <c r="D47" s="12" t="s">
        <v>11</v>
      </c>
      <c r="E47" s="12" t="s">
        <v>10</v>
      </c>
      <c r="F47" s="12" t="s">
        <v>9</v>
      </c>
      <c r="G47" s="12" t="s">
        <v>8</v>
      </c>
      <c r="H47" s="12" t="s">
        <v>7</v>
      </c>
      <c r="I47" s="11" t="s">
        <v>6</v>
      </c>
    </row>
    <row r="48" spans="1:9" ht="20.25" customHeight="1" x14ac:dyDescent="0.2">
      <c r="A48" s="10" t="s">
        <v>43</v>
      </c>
      <c r="B48" s="52" t="s">
        <v>42</v>
      </c>
      <c r="C48" s="52"/>
      <c r="D48" s="52"/>
      <c r="E48" s="52"/>
      <c r="F48" s="52"/>
      <c r="G48" s="52"/>
      <c r="H48" s="52"/>
      <c r="I48" s="52"/>
    </row>
    <row r="49" spans="1:9" ht="20.25" customHeight="1" x14ac:dyDescent="0.2">
      <c r="A49" s="9" t="s">
        <v>41</v>
      </c>
      <c r="B49" s="5" t="s">
        <v>40</v>
      </c>
      <c r="C49" s="5"/>
      <c r="D49" s="53">
        <f>H46</f>
        <v>293040</v>
      </c>
      <c r="E49" s="54"/>
      <c r="F49" s="8" t="s">
        <v>2</v>
      </c>
      <c r="G49" s="7">
        <v>0.1</v>
      </c>
      <c r="H49" s="6">
        <f>D49*G49</f>
        <v>29304</v>
      </c>
      <c r="I49" s="5"/>
    </row>
    <row r="50" spans="1:9" ht="20.25" customHeight="1" x14ac:dyDescent="0.2">
      <c r="A50" s="57" t="s">
        <v>39</v>
      </c>
      <c r="B50" s="58"/>
      <c r="C50" s="58"/>
      <c r="D50" s="58"/>
      <c r="E50" s="58"/>
      <c r="F50" s="58"/>
      <c r="G50" s="58"/>
      <c r="H50" s="14">
        <f>SUM(H49:H49)</f>
        <v>29304</v>
      </c>
      <c r="I50" s="13"/>
    </row>
    <row r="51" spans="1:9" ht="30" customHeight="1" x14ac:dyDescent="0.2">
      <c r="A51" s="11" t="s">
        <v>14</v>
      </c>
      <c r="B51" s="11" t="s">
        <v>13</v>
      </c>
      <c r="C51" s="11" t="s">
        <v>12</v>
      </c>
      <c r="D51" s="12" t="s">
        <v>11</v>
      </c>
      <c r="E51" s="12" t="s">
        <v>10</v>
      </c>
      <c r="F51" s="12" t="s">
        <v>9</v>
      </c>
      <c r="G51" s="12" t="s">
        <v>8</v>
      </c>
      <c r="H51" s="12" t="s">
        <v>7</v>
      </c>
      <c r="I51" s="11" t="s">
        <v>6</v>
      </c>
    </row>
    <row r="52" spans="1:9" ht="20.25" customHeight="1" x14ac:dyDescent="0.2">
      <c r="A52" s="10" t="s">
        <v>38</v>
      </c>
      <c r="B52" s="52" t="s">
        <v>37</v>
      </c>
      <c r="C52" s="52"/>
      <c r="D52" s="52"/>
      <c r="E52" s="52"/>
      <c r="F52" s="52"/>
      <c r="G52" s="52"/>
      <c r="H52" s="52"/>
      <c r="I52" s="52"/>
    </row>
    <row r="53" spans="1:9" ht="18" customHeight="1" x14ac:dyDescent="0.2">
      <c r="A53" s="9" t="s">
        <v>36</v>
      </c>
      <c r="B53" s="60" t="s">
        <v>35</v>
      </c>
      <c r="C53" s="5" t="s">
        <v>34</v>
      </c>
      <c r="D53" s="18">
        <v>1</v>
      </c>
      <c r="E53" s="18">
        <v>1</v>
      </c>
      <c r="F53" s="8" t="s">
        <v>33</v>
      </c>
      <c r="G53" s="7">
        <v>8000</v>
      </c>
      <c r="H53" s="6">
        <f>D53*E53*G53</f>
        <v>8000</v>
      </c>
      <c r="I53" s="20" t="s">
        <v>16</v>
      </c>
    </row>
    <row r="54" spans="1:9" ht="18" customHeight="1" x14ac:dyDescent="0.2">
      <c r="A54" s="9" t="s">
        <v>32</v>
      </c>
      <c r="B54" s="60"/>
      <c r="C54" s="5" t="s">
        <v>31</v>
      </c>
      <c r="D54" s="18">
        <v>1</v>
      </c>
      <c r="E54" s="18">
        <v>6</v>
      </c>
      <c r="F54" s="8" t="s">
        <v>30</v>
      </c>
      <c r="G54" s="7">
        <v>800</v>
      </c>
      <c r="H54" s="6">
        <f>D54*E54*G54</f>
        <v>4800</v>
      </c>
      <c r="I54" s="23"/>
    </row>
    <row r="55" spans="1:9" ht="18" customHeight="1" x14ac:dyDescent="0.2">
      <c r="A55" s="9" t="s">
        <v>29</v>
      </c>
      <c r="B55" s="60"/>
      <c r="C55" s="5" t="s">
        <v>28</v>
      </c>
      <c r="D55" s="18">
        <v>1</v>
      </c>
      <c r="E55" s="18">
        <v>8</v>
      </c>
      <c r="F55" s="8" t="s">
        <v>27</v>
      </c>
      <c r="G55" s="7">
        <v>600</v>
      </c>
      <c r="H55" s="6">
        <f>D55*E55*G55</f>
        <v>4800</v>
      </c>
      <c r="I55" s="22"/>
    </row>
    <row r="56" spans="1:9" ht="20.25" customHeight="1" x14ac:dyDescent="0.2">
      <c r="A56" s="57" t="s">
        <v>26</v>
      </c>
      <c r="B56" s="58"/>
      <c r="C56" s="58"/>
      <c r="D56" s="58"/>
      <c r="E56" s="58"/>
      <c r="F56" s="58"/>
      <c r="G56" s="58"/>
      <c r="H56" s="14">
        <f>SUM(H53:H55)</f>
        <v>17600</v>
      </c>
      <c r="I56" s="13"/>
    </row>
    <row r="57" spans="1:9" ht="30" customHeight="1" x14ac:dyDescent="0.2">
      <c r="A57" s="11" t="s">
        <v>14</v>
      </c>
      <c r="B57" s="11" t="s">
        <v>13</v>
      </c>
      <c r="C57" s="11" t="s">
        <v>12</v>
      </c>
      <c r="D57" s="12" t="s">
        <v>11</v>
      </c>
      <c r="E57" s="12" t="s">
        <v>10</v>
      </c>
      <c r="F57" s="12" t="s">
        <v>9</v>
      </c>
      <c r="G57" s="12" t="s">
        <v>8</v>
      </c>
      <c r="H57" s="12" t="s">
        <v>7</v>
      </c>
      <c r="I57" s="11" t="s">
        <v>6</v>
      </c>
    </row>
    <row r="58" spans="1:9" ht="20.25" customHeight="1" x14ac:dyDescent="0.2">
      <c r="A58" s="10" t="s">
        <v>25</v>
      </c>
      <c r="B58" s="52" t="s">
        <v>24</v>
      </c>
      <c r="C58" s="52"/>
      <c r="D58" s="52"/>
      <c r="E58" s="52"/>
      <c r="F58" s="52"/>
      <c r="G58" s="52"/>
      <c r="H58" s="52"/>
      <c r="I58" s="52"/>
    </row>
    <row r="59" spans="1:9" ht="21.75" customHeight="1" x14ac:dyDescent="0.2">
      <c r="A59" s="9" t="s">
        <v>23</v>
      </c>
      <c r="B59" s="21" t="s">
        <v>22</v>
      </c>
      <c r="C59" s="21" t="s">
        <v>21</v>
      </c>
      <c r="D59" s="18">
        <v>20</v>
      </c>
      <c r="E59" s="18">
        <v>1</v>
      </c>
      <c r="F59" s="8" t="s">
        <v>17</v>
      </c>
      <c r="G59" s="17">
        <v>1500</v>
      </c>
      <c r="H59" s="6">
        <f>D59*E59*G59</f>
        <v>30000</v>
      </c>
      <c r="I59" s="20" t="s">
        <v>16</v>
      </c>
    </row>
    <row r="60" spans="1:9" ht="53.25" customHeight="1" x14ac:dyDescent="0.2">
      <c r="A60" s="9" t="s">
        <v>20</v>
      </c>
      <c r="B60" s="59" t="s">
        <v>19</v>
      </c>
      <c r="C60" s="19" t="s">
        <v>156</v>
      </c>
      <c r="D60" s="18">
        <v>12</v>
      </c>
      <c r="E60" s="18">
        <v>1</v>
      </c>
      <c r="F60" s="8" t="s">
        <v>17</v>
      </c>
      <c r="G60" s="49">
        <v>8200</v>
      </c>
      <c r="H60" s="16">
        <f>D60*E60*G60</f>
        <v>98400</v>
      </c>
      <c r="I60" s="5" t="s">
        <v>16</v>
      </c>
    </row>
    <row r="61" spans="1:9" ht="53.25" customHeight="1" x14ac:dyDescent="0.2">
      <c r="A61" s="9" t="s">
        <v>18</v>
      </c>
      <c r="B61" s="59"/>
      <c r="C61" s="19" t="s">
        <v>154</v>
      </c>
      <c r="D61" s="18">
        <v>12</v>
      </c>
      <c r="E61" s="18">
        <v>1</v>
      </c>
      <c r="F61" s="8" t="s">
        <v>17</v>
      </c>
      <c r="G61" s="49">
        <v>8000</v>
      </c>
      <c r="H61" s="16">
        <f>D61*E61*G61</f>
        <v>96000</v>
      </c>
      <c r="I61" s="5" t="s">
        <v>16</v>
      </c>
    </row>
    <row r="62" spans="1:9" s="50" customFormat="1" ht="53.25" customHeight="1" x14ac:dyDescent="0.2">
      <c r="A62" s="9" t="s">
        <v>150</v>
      </c>
      <c r="B62" s="59"/>
      <c r="C62" s="19" t="s">
        <v>155</v>
      </c>
      <c r="D62" s="18">
        <v>0</v>
      </c>
      <c r="E62" s="18">
        <v>1</v>
      </c>
      <c r="F62" s="8" t="s">
        <v>17</v>
      </c>
      <c r="G62" s="49">
        <v>8000</v>
      </c>
      <c r="H62" s="16">
        <f>D62*E62*G62</f>
        <v>0</v>
      </c>
      <c r="I62" s="5" t="s">
        <v>16</v>
      </c>
    </row>
    <row r="63" spans="1:9" ht="20.25" customHeight="1" x14ac:dyDescent="0.2">
      <c r="A63" s="57" t="s">
        <v>15</v>
      </c>
      <c r="B63" s="58"/>
      <c r="C63" s="58"/>
      <c r="D63" s="58"/>
      <c r="E63" s="58"/>
      <c r="F63" s="58"/>
      <c r="G63" s="58"/>
      <c r="H63" s="14">
        <f>SUM(H59:H62)</f>
        <v>224400</v>
      </c>
      <c r="I63" s="13"/>
    </row>
    <row r="64" spans="1:9" ht="30" customHeight="1" x14ac:dyDescent="0.2">
      <c r="A64" s="11" t="s">
        <v>14</v>
      </c>
      <c r="B64" s="11" t="s">
        <v>13</v>
      </c>
      <c r="C64" s="11" t="s">
        <v>12</v>
      </c>
      <c r="D64" s="12" t="s">
        <v>11</v>
      </c>
      <c r="E64" s="12" t="s">
        <v>10</v>
      </c>
      <c r="F64" s="12" t="s">
        <v>9</v>
      </c>
      <c r="G64" s="12" t="s">
        <v>8</v>
      </c>
      <c r="H64" s="12" t="s">
        <v>7</v>
      </c>
      <c r="I64" s="11" t="s">
        <v>6</v>
      </c>
    </row>
    <row r="65" spans="1:9" ht="20.25" customHeight="1" x14ac:dyDescent="0.2">
      <c r="A65" s="10" t="s">
        <v>5</v>
      </c>
      <c r="B65" s="52">
        <v>1</v>
      </c>
      <c r="C65" s="52"/>
      <c r="D65" s="52"/>
      <c r="E65" s="52"/>
      <c r="F65" s="52"/>
      <c r="G65" s="52"/>
      <c r="H65" s="52"/>
      <c r="I65" s="52"/>
    </row>
    <row r="66" spans="1:9" ht="20.25" customHeight="1" x14ac:dyDescent="0.2">
      <c r="A66" s="9" t="s">
        <v>4</v>
      </c>
      <c r="B66" s="5" t="s">
        <v>3</v>
      </c>
      <c r="C66" s="5"/>
      <c r="D66" s="53">
        <f>H63+H56+H50+H46</f>
        <v>564344</v>
      </c>
      <c r="E66" s="54"/>
      <c r="F66" s="8" t="s">
        <v>2</v>
      </c>
      <c r="G66" s="7">
        <v>0.06</v>
      </c>
      <c r="H66" s="6">
        <f>D66*G66</f>
        <v>33860.639999999999</v>
      </c>
      <c r="I66" s="5"/>
    </row>
    <row r="67" spans="1:9" ht="20.25" customHeight="1" x14ac:dyDescent="0.2">
      <c r="A67" s="4" t="s">
        <v>1</v>
      </c>
      <c r="B67" s="4"/>
      <c r="C67" s="4"/>
      <c r="D67" s="4"/>
      <c r="E67" s="4"/>
      <c r="F67" s="4"/>
      <c r="G67" s="4"/>
      <c r="H67" s="3">
        <f>H46+H50+H56+H63+H66</f>
        <v>598204.64</v>
      </c>
      <c r="I67" s="2"/>
    </row>
    <row r="68" spans="1:9" ht="20.25" customHeight="1" x14ac:dyDescent="0.2">
      <c r="A68" s="55" t="s">
        <v>0</v>
      </c>
      <c r="B68" s="56"/>
      <c r="C68" s="56"/>
      <c r="D68" s="56"/>
      <c r="E68" s="56"/>
      <c r="F68" s="56"/>
      <c r="G68" s="56"/>
      <c r="H68" s="56"/>
      <c r="I68" s="56"/>
    </row>
    <row r="72" spans="1:9" ht="20.25" customHeight="1" x14ac:dyDescent="0.2">
      <c r="G72" s="51"/>
    </row>
    <row r="73" spans="1:9" ht="20.25" customHeight="1" x14ac:dyDescent="0.2">
      <c r="G73" s="51"/>
    </row>
  </sheetData>
  <mergeCells count="38"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8:F8"/>
    <mergeCell ref="G8:I8"/>
    <mergeCell ref="B10:H10"/>
    <mergeCell ref="A11:A14"/>
    <mergeCell ref="B11:B12"/>
    <mergeCell ref="B13:B14"/>
    <mergeCell ref="A15:A20"/>
    <mergeCell ref="A21:G21"/>
    <mergeCell ref="B23:H23"/>
    <mergeCell ref="A26:G26"/>
    <mergeCell ref="B28:H28"/>
    <mergeCell ref="A31:G31"/>
    <mergeCell ref="B33:H33"/>
    <mergeCell ref="D34:E34"/>
    <mergeCell ref="A39:G39"/>
    <mergeCell ref="B41:I41"/>
    <mergeCell ref="A45:G45"/>
    <mergeCell ref="B48:I48"/>
    <mergeCell ref="D49:E49"/>
    <mergeCell ref="A50:G50"/>
    <mergeCell ref="B52:I52"/>
    <mergeCell ref="B53:B55"/>
    <mergeCell ref="B65:I65"/>
    <mergeCell ref="D66:E66"/>
    <mergeCell ref="A68:I68"/>
    <mergeCell ref="A56:G56"/>
    <mergeCell ref="B58:I58"/>
    <mergeCell ref="B60:B62"/>
    <mergeCell ref="A63:G63"/>
  </mergeCells>
  <phoneticPr fontId="2" type="noConversion"/>
  <dataValidations count="2">
    <dataValidation type="list" allowBlank="1" showDropDown="1" showInputMessage="1" showErrorMessage="1" sqref="I24" xr:uid="{00000000-0002-0000-0000-000000000000}">
      <formula1>#REF!</formula1>
    </dataValidation>
    <dataValidation type="list" allowBlank="1" showInputMessage="1" showErrorMessage="1" sqref="B3" xr:uid="{00000000-0002-0000-0000-000001000000}">
      <formula1>"国内会议,国际会议"</formula1>
    </dataValidation>
  </dataValidations>
  <hyperlinks>
    <hyperlink ref="H3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8天6晚报价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2019-03-25T03:04:35Z</dcterms:created>
  <dcterms:modified xsi:type="dcterms:W3CDTF">2019-05-14T03:50:24Z</dcterms:modified>
</cp:coreProperties>
</file>