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/>
  <mc:AlternateContent xmlns:mc="http://schemas.openxmlformats.org/markup-compatibility/2006">
    <mc:Choice Requires="x15">
      <x15ac:absPath xmlns:x15ac="http://schemas.microsoft.com/office/spreadsheetml/2010/11/ac" url="/Users/apple/Desktop/施维雅项目财务信息/"/>
    </mc:Choice>
  </mc:AlternateContent>
  <xr:revisionPtr revIDLastSave="0" documentId="13_ncr:1_{8437FFC0-9103-2245-B1C3-9991763F4D01}" xr6:coauthVersionLast="46" xr6:coauthVersionMax="46" xr10:uidLastSave="{00000000-0000-0000-0000-000000000000}"/>
  <bookViews>
    <workbookView xWindow="0" yWindow="460" windowWidth="28800" windowHeight="164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H17" i="3"/>
  <c r="H13" i="3"/>
  <c r="H14" i="3"/>
  <c r="H15" i="3"/>
  <c r="H16" i="3"/>
  <c r="H19" i="3"/>
  <c r="H20" i="3"/>
  <c r="H21" i="3"/>
  <c r="H12" i="3"/>
  <c r="H22" i="3"/>
  <c r="H11" i="3"/>
  <c r="F29" i="3"/>
  <c r="H28" i="3"/>
  <c r="H27" i="3"/>
  <c r="H31" i="3"/>
  <c r="H32" i="3"/>
  <c r="H33" i="3"/>
  <c r="H34" i="3"/>
  <c r="I62" i="2" l="1"/>
  <c r="I64" i="2" s="1"/>
  <c r="H64" i="2"/>
  <c r="J56" i="2"/>
  <c r="I46" i="2"/>
  <c r="G49" i="2" s="1"/>
  <c r="H46" i="2"/>
  <c r="B49" i="2" s="1"/>
  <c r="K49" i="2" s="1"/>
  <c r="G46" i="2"/>
  <c r="J16" i="2"/>
  <c r="G40" i="3"/>
  <c r="F40" i="3"/>
  <c r="C40" i="3"/>
  <c r="H39" i="3"/>
  <c r="H38" i="3"/>
  <c r="H37" i="3"/>
  <c r="H36" i="3"/>
  <c r="E36" i="3"/>
  <c r="E40" i="3" s="1"/>
  <c r="G35" i="3"/>
  <c r="F35" i="3"/>
  <c r="H30" i="3"/>
  <c r="G29" i="3"/>
  <c r="C29" i="3"/>
  <c r="H26" i="3"/>
  <c r="H25" i="3"/>
  <c r="H24" i="3"/>
  <c r="E24" i="3"/>
  <c r="E29" i="3" s="1"/>
  <c r="G23" i="3"/>
  <c r="F23" i="3"/>
  <c r="C23" i="3"/>
  <c r="H10" i="3"/>
  <c r="H9" i="3"/>
  <c r="H8" i="3"/>
  <c r="H23" i="3" s="1"/>
  <c r="E8" i="3"/>
  <c r="E23" i="3" s="1"/>
  <c r="F41" i="3" l="1"/>
  <c r="E44" i="3" s="1"/>
  <c r="G41" i="3"/>
  <c r="G44" i="3" s="1"/>
  <c r="H29" i="3"/>
  <c r="H40" i="3"/>
  <c r="H35" i="3"/>
  <c r="H41" i="3" l="1"/>
  <c r="C44" i="3" l="1"/>
  <c r="I44" i="3" s="1"/>
</calcChain>
</file>

<file path=xl/sharedStrings.xml><?xml version="1.0" encoding="utf-8"?>
<sst xmlns="http://schemas.openxmlformats.org/spreadsheetml/2006/main" count="159" uniqueCount="131">
  <si>
    <t>【借款报销单】</t>
  </si>
  <si>
    <t>团号：HMZA-210401-BLL686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</si>
  <si>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</si>
  <si>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</si>
  <si>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</si>
  <si>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</si>
  <si>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</si>
  <si>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</si>
  <si>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</si>
  <si>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</si>
  <si>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</si>
  <si>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</si>
  <si>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</si>
  <si>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</si>
  <si>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</si>
  <si>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</si>
  <si>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客户使用费用合计</t>
  </si>
  <si>
    <t>活动餐费</t>
  </si>
  <si>
    <t>活动餐费合计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</si>
  <si>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</si>
  <si>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</si>
  <si>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</si>
  <si>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</si>
  <si>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</si>
  <si>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</si>
  <si>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</si>
  <si>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</si>
  <si>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</si>
  <si>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</si>
  <si>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</si>
  <si>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</si>
  <si>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</si>
  <si>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</si>
  <si>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</si>
  <si>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</si>
  <si>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</si>
  <si>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玉溪；北京</t>
  </si>
  <si>
    <t>部门:</t>
  </si>
  <si>
    <t>企划部</t>
  </si>
  <si>
    <t>发生日期:</t>
  </si>
  <si>
    <t>1月</t>
  </si>
  <si>
    <t>报销日期:</t>
  </si>
  <si>
    <t>1月21日</t>
  </si>
  <si>
    <t>团号:</t>
  </si>
  <si>
    <t>HMZA-210115-ZJT182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</si>
  <si>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</si>
  <si>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</si>
  <si>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</si>
  <si>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</si>
  <si>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</si>
  <si>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</si>
  <si>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</si>
  <si>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</si>
  <si>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</si>
  <si>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见滴滴行程单</t>
  </si>
  <si>
    <t>1.13 公司-字节跳动看场地</t>
  </si>
  <si>
    <t>1.16 家-活动场地</t>
  </si>
  <si>
    <t>见滴滴行程单（高亚琳）</t>
  </si>
  <si>
    <t>1.16 家-活动场地（高亚琳）</t>
  </si>
  <si>
    <t>1.17 家-活动场地（高亚琳）</t>
  </si>
  <si>
    <t>1.18 活动场地-家（高亚琳）</t>
  </si>
  <si>
    <t>过路费</t>
  </si>
  <si>
    <t>玉溪包车（360+300）</t>
  </si>
  <si>
    <t>住宿费</t>
  </si>
  <si>
    <t>1月2日-6日 高亚琳 郭燕雷</t>
  </si>
  <si>
    <t>餐费</t>
  </si>
  <si>
    <t>1.2 机场午餐</t>
  </si>
  <si>
    <t>1.2 晚餐</t>
  </si>
  <si>
    <t>1.3 晚餐</t>
  </si>
  <si>
    <t>1.4 晚餐（踩点餐厅用餐，客户3人）</t>
  </si>
  <si>
    <t>1.5 午餐</t>
  </si>
  <si>
    <t>超市</t>
  </si>
  <si>
    <t>星巴克（高亚琳）</t>
  </si>
  <si>
    <t>外卖（高亚琳）</t>
  </si>
  <si>
    <t>酒店茶歇（高亚琳）</t>
  </si>
  <si>
    <t>1.17 彩排晚餐（工作人员+康辉13人）</t>
  </si>
  <si>
    <t>1.17 彩排午餐（工作人员+康辉13人）</t>
  </si>
  <si>
    <t>1.16 晚餐</t>
  </si>
  <si>
    <t>1.18 咖啡</t>
  </si>
  <si>
    <t>1.18 早餐（7:00到场）</t>
  </si>
  <si>
    <t>其他</t>
  </si>
  <si>
    <t>门票</t>
  </si>
  <si>
    <t>高亚琳、郭燕雷</t>
  </si>
  <si>
    <t>核酸检测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</si>
  <si>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</si>
  <si>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</si>
  <si>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</si>
  <si>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</si>
  <si>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</si>
  <si>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</si>
  <si>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</si>
  <si>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</si>
  <si>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</si>
  <si>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</si>
  <si>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祁心</t>
  </si>
  <si>
    <t>HMZA-210401-BLL686</t>
  </si>
  <si>
    <t>天津</t>
  </si>
  <si>
    <t>3月29日-4月2日</t>
  </si>
  <si>
    <t>4月12日</t>
  </si>
  <si>
    <t>会议日期：3月29日-4月2日</t>
  </si>
  <si>
    <t>活动住宿</t>
  </si>
  <si>
    <t>3月29日</t>
  </si>
  <si>
    <t>3月30日</t>
  </si>
  <si>
    <t>3月31日</t>
  </si>
  <si>
    <t>4月1日</t>
  </si>
  <si>
    <t>杂费（前台纸张打印）</t>
  </si>
  <si>
    <t>3月29日 天津高铁站-天津康莱德酒店</t>
  </si>
  <si>
    <t>4月2日 北京高铁站-家</t>
  </si>
  <si>
    <t>3月30日 服装租赁店-天津康莱德酒店</t>
  </si>
  <si>
    <t>3月30日 天津康莱德酒店-服装租赁店</t>
  </si>
  <si>
    <t>4月2日 天津康莱德酒店-天津高铁</t>
  </si>
  <si>
    <t>3月29日 北京高铁-天津高铁</t>
  </si>
  <si>
    <t>4月2日 天津高铁-北京高铁</t>
  </si>
  <si>
    <t>4月2日 天津康莱德酒店-服装租赁店</t>
  </si>
  <si>
    <t>4月2日 服装租赁店-天津康莱德酒店</t>
  </si>
  <si>
    <t>3月31日 天津康莱德酒店-取物料</t>
  </si>
  <si>
    <t>3月31日 取物料-天津康莱德酒店</t>
  </si>
  <si>
    <t>4月1日 天津康莱德酒店-用餐场地</t>
  </si>
  <si>
    <t>4月1日 用餐场地-天津康莱德酒店</t>
  </si>
  <si>
    <t>3月29日 天津康莱德酒店-用餐场地</t>
  </si>
  <si>
    <t>请参看滴滴明细</t>
  </si>
  <si>
    <t>男主持服装租赁</t>
  </si>
  <si>
    <t>女主持服装租赁</t>
  </si>
  <si>
    <t>3月29日全天用餐 祁心及兼职 共7人</t>
  </si>
  <si>
    <t>男主持头盔</t>
  </si>
  <si>
    <t>女主持头盔</t>
  </si>
  <si>
    <t>服装租赁有收据（交通票替补）
头盔租赁无收据（餐饮票替补）</t>
  </si>
  <si>
    <t>4月2日全天用餐  祁心，郭燕雷及兼职 共计8人</t>
  </si>
  <si>
    <t>3月30日全天用餐 祁心，郭燕雷及兼职 共计10人</t>
  </si>
  <si>
    <t>3月31日全天用餐  祁心，郭燕雷及兼职 共计10人</t>
  </si>
  <si>
    <t>4月1日全天用餐  祁心，郭燕雷及兼职 共计10人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</si>
</sst>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"/>
    <numFmt numFmtId="165" formatCode="#,##0.00;[Red]#,##0.00"/>
    <numFmt numFmtId="166" formatCode="0.00_);[Red]\(0.00\)"/>
    <numFmt numFmtId="167" formatCode="0.00_ "/>
  </numFmts>
  <fonts count="17">
    <font>
      <sz val="11"/>
      <color theme="1"/>
      <name val="Calibri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Calibri"/>
      <family val="2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CC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2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6" fontId="4" fillId="3" borderId="8" xfId="2" applyNumberFormat="1" applyFont="1" applyFill="1" applyBorder="1" applyAlignment="1">
      <alignment horizontal="center" vertical="center"/>
    </xf>
    <xf numFmtId="166" fontId="4" fillId="4" borderId="8" xfId="2" applyNumberFormat="1" applyFont="1" applyFill="1" applyBorder="1" applyAlignment="1">
      <alignment horizontal="center" vertical="center"/>
    </xf>
    <xf numFmtId="165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66" fontId="4" fillId="3" borderId="6" xfId="2" applyNumberFormat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6" fontId="4" fillId="4" borderId="7" xfId="2" applyNumberFormat="1" applyFont="1" applyFill="1" applyBorder="1" applyAlignment="1">
      <alignment horizontal="center" vertical="center"/>
    </xf>
    <xf numFmtId="0" fontId="4" fillId="4" borderId="8" xfId="2" applyFont="1" applyFill="1" applyBorder="1" applyAlignment="1">
      <alignment vertical="center"/>
    </xf>
    <xf numFmtId="0" fontId="4" fillId="3" borderId="8" xfId="2" applyFont="1" applyFill="1" applyBorder="1" applyAlignment="1">
      <alignment horizontal="left" vertical="center"/>
    </xf>
    <xf numFmtId="0" fontId="5" fillId="0" borderId="8" xfId="2" applyFont="1" applyBorder="1" applyAlignment="1">
      <alignment vertical="center"/>
    </xf>
    <xf numFmtId="164" fontId="4" fillId="0" borderId="0" xfId="2" applyNumberFormat="1" applyFont="1" applyBorder="1" applyAlignment="1">
      <alignment horizontal="left" vertical="center"/>
    </xf>
    <xf numFmtId="167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67" fontId="1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67" fontId="9" fillId="7" borderId="8" xfId="0" applyNumberFormat="1" applyFont="1" applyFill="1" applyBorder="1" applyAlignment="1">
      <alignment horizontal="center" vertical="center"/>
    </xf>
    <xf numFmtId="167" fontId="9" fillId="8" borderId="8" xfId="0" applyNumberFormat="1" applyFont="1" applyFill="1" applyBorder="1" applyAlignment="1">
      <alignment horizontal="center" vertical="center"/>
    </xf>
    <xf numFmtId="4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7" fillId="9" borderId="8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40" fontId="0" fillId="0" borderId="8" xfId="0" applyNumberFormat="1" applyBorder="1" applyAlignment="1">
      <alignment horizontal="right" vertical="center"/>
    </xf>
    <xf numFmtId="38" fontId="7" fillId="9" borderId="8" xfId="0" applyNumberFormat="1" applyFont="1" applyFill="1" applyBorder="1" applyAlignment="1">
      <alignment horizontal="right" vertical="center"/>
    </xf>
    <xf numFmtId="40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40" fontId="14" fillId="9" borderId="8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6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0" fontId="15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8" fontId="15" fillId="0" borderId="8" xfId="0" applyNumberFormat="1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167" fontId="9" fillId="8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6" fontId="4" fillId="3" borderId="6" xfId="2" applyNumberFormat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6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4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2" fillId="0" borderId="8" xfId="0" applyFont="1" applyBorder="1">
      <alignment vertical="center"/>
    </xf>
  </cellXfs>
  <cellStyles count="4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717550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zoomScale="80" zoomScaleNormal="80" workbookViewId="0">
      <selection activeCell="G19" sqref="G19"/>
    </sheetView>
  </sheetViews>
  <sheetFormatPr baseColWidth="10" defaultColWidth="9" defaultRowHeight="21" customHeight="1"/>
  <cols>
    <col min="1" max="1" width="9" style="43"/>
    <col min="2" max="2" width="16.6640625" customWidth="1"/>
    <col min="3" max="3" width="10.6640625" style="44" customWidth="1"/>
    <col min="5" max="5" width="11" customWidth="1"/>
    <col min="6" max="6" width="10.6640625" customWidth="1"/>
    <col min="7" max="7" width="11.5" customWidth="1"/>
    <col min="8" max="8" width="13.1640625" customWidth="1"/>
    <col min="9" max="9" width="49.1640625" customWidth="1"/>
    <col min="10" max="10" width="39.5" customWidth="1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50"/>
      <c r="J2" s="50"/>
      <c r="K2" s="50"/>
      <c r="L2" s="50"/>
    </row>
    <row r="4" spans="1:12" ht="21" customHeight="1">
      <c r="H4" s="70" t="s">
        <v>1</v>
      </c>
      <c r="I4" s="70"/>
      <c r="J4" s="70" t="s">
        <v>99</v>
      </c>
    </row>
    <row r="5" spans="1:12" ht="21" customHeight="1">
      <c r="H5" s="71"/>
      <c r="I5" s="71"/>
      <c r="J5" s="71"/>
    </row>
    <row r="6" spans="1:12" ht="21" customHeight="1">
      <c r="A6" s="85" t="s">
        <v>2</v>
      </c>
      <c r="B6" s="72" t="s">
        <v>3</v>
      </c>
      <c r="C6" s="91" t="s">
        <v>4</v>
      </c>
      <c r="D6" s="91"/>
      <c r="E6" s="91"/>
      <c r="F6" s="92" t="s">
        <v>5</v>
      </c>
      <c r="G6" s="92"/>
      <c r="H6" s="92"/>
      <c r="I6" s="92"/>
      <c r="J6" s="72" t="s">
        <v>6</v>
      </c>
    </row>
    <row r="7" spans="1:12" ht="21" customHeight="1">
      <c r="A7" s="85"/>
      <c r="B7" s="72"/>
      <c r="C7" s="47" t="s">
        <v>7</v>
      </c>
      <c r="D7" s="48" t="s">
        <v>8</v>
      </c>
      <c r="E7" s="45" t="s">
        <v>9</v>
      </c>
      <c r="F7" s="46" t="s">
        <v>10</v>
      </c>
      <c r="G7" s="46" t="s">
        <v>11</v>
      </c>
      <c r="H7" s="46" t="s">
        <v>12</v>
      </c>
      <c r="I7" s="46" t="s">
        <v>13</v>
      </c>
      <c r="J7" s="72"/>
    </row>
    <row r="8" spans="1:12" ht="21" customHeight="1">
      <c r="A8" s="86">
        <v>1</v>
      </c>
      <c r="B8" s="83" t="s">
        <v>14</v>
      </c>
      <c r="C8" s="79">
        <v>0</v>
      </c>
      <c r="D8" s="81"/>
      <c r="E8" s="79">
        <f>C8*D8</f>
        <v>0</v>
      </c>
      <c r="F8" s="58">
        <v>88</v>
      </c>
      <c r="G8" s="58">
        <v>0</v>
      </c>
      <c r="H8" s="58">
        <f t="shared" ref="H8:H36" si="0">F8+G8</f>
        <v>88</v>
      </c>
      <c r="I8" s="59" t="s">
        <v>111</v>
      </c>
      <c r="J8" s="75"/>
    </row>
    <row r="9" spans="1:12" ht="21" customHeight="1">
      <c r="A9" s="86"/>
      <c r="B9" s="83"/>
      <c r="C9" s="79"/>
      <c r="D9" s="81"/>
      <c r="E9" s="79"/>
      <c r="F9" s="58">
        <v>38</v>
      </c>
      <c r="G9" s="58">
        <v>0</v>
      </c>
      <c r="H9" s="58">
        <f t="shared" si="0"/>
        <v>38</v>
      </c>
      <c r="I9" s="59" t="s">
        <v>106</v>
      </c>
      <c r="J9" s="76"/>
    </row>
    <row r="10" spans="1:12" ht="21" customHeight="1">
      <c r="A10" s="86"/>
      <c r="B10" s="83"/>
      <c r="C10" s="79"/>
      <c r="D10" s="81"/>
      <c r="E10" s="79"/>
      <c r="F10" s="58">
        <v>15</v>
      </c>
      <c r="G10" s="58">
        <v>0</v>
      </c>
      <c r="H10" s="58">
        <f t="shared" si="0"/>
        <v>15</v>
      </c>
      <c r="I10" s="59" t="s">
        <v>119</v>
      </c>
      <c r="J10" s="76"/>
    </row>
    <row r="11" spans="1:12" ht="21" customHeight="1">
      <c r="A11" s="86"/>
      <c r="B11" s="83"/>
      <c r="C11" s="79"/>
      <c r="D11" s="81"/>
      <c r="E11" s="79"/>
      <c r="F11" s="58">
        <v>30</v>
      </c>
      <c r="G11" s="58">
        <v>0</v>
      </c>
      <c r="H11" s="58">
        <f t="shared" ref="H11" si="1">F11+G11</f>
        <v>30</v>
      </c>
      <c r="I11" s="59" t="s">
        <v>109</v>
      </c>
      <c r="J11" s="76"/>
    </row>
    <row r="12" spans="1:12" ht="21" customHeight="1">
      <c r="A12" s="86"/>
      <c r="B12" s="83"/>
      <c r="C12" s="79"/>
      <c r="D12" s="81"/>
      <c r="E12" s="79"/>
      <c r="F12" s="58">
        <v>34</v>
      </c>
      <c r="G12" s="58">
        <v>0</v>
      </c>
      <c r="H12" s="58">
        <f t="shared" ref="H12:H22" si="2">F12+G12</f>
        <v>34</v>
      </c>
      <c r="I12" s="59" t="s">
        <v>108</v>
      </c>
      <c r="J12" s="76"/>
    </row>
    <row r="13" spans="1:12" ht="21" customHeight="1">
      <c r="A13" s="86"/>
      <c r="B13" s="83"/>
      <c r="C13" s="79"/>
      <c r="D13" s="81"/>
      <c r="E13" s="79"/>
      <c r="F13" s="58">
        <v>45</v>
      </c>
      <c r="G13" s="58">
        <v>0</v>
      </c>
      <c r="H13" s="58">
        <f t="shared" ref="H13:H16" si="3">F13+G13</f>
        <v>45</v>
      </c>
      <c r="I13" s="59" t="s">
        <v>115</v>
      </c>
      <c r="J13" s="76"/>
    </row>
    <row r="14" spans="1:12" ht="21" customHeight="1">
      <c r="A14" s="86"/>
      <c r="B14" s="83"/>
      <c r="C14" s="79"/>
      <c r="D14" s="81"/>
      <c r="E14" s="79"/>
      <c r="F14" s="58">
        <v>47</v>
      </c>
      <c r="G14" s="58">
        <v>0</v>
      </c>
      <c r="H14" s="58">
        <f t="shared" si="3"/>
        <v>47</v>
      </c>
      <c r="I14" s="59" t="s">
        <v>116</v>
      </c>
      <c r="J14" s="76"/>
    </row>
    <row r="15" spans="1:12" ht="21" customHeight="1">
      <c r="A15" s="86"/>
      <c r="B15" s="83"/>
      <c r="C15" s="79"/>
      <c r="D15" s="81"/>
      <c r="E15" s="79"/>
      <c r="F15" s="58">
        <v>51</v>
      </c>
      <c r="G15" s="58">
        <v>0</v>
      </c>
      <c r="H15" s="58">
        <f t="shared" si="3"/>
        <v>51</v>
      </c>
      <c r="I15" s="59" t="s">
        <v>117</v>
      </c>
      <c r="J15" s="76"/>
    </row>
    <row r="16" spans="1:12" ht="21" customHeight="1">
      <c r="A16" s="86"/>
      <c r="B16" s="83"/>
      <c r="C16" s="79"/>
      <c r="D16" s="81"/>
      <c r="E16" s="79"/>
      <c r="F16" s="58">
        <v>55</v>
      </c>
      <c r="G16" s="58">
        <v>0</v>
      </c>
      <c r="H16" s="58">
        <f t="shared" si="3"/>
        <v>55</v>
      </c>
      <c r="I16" s="59" t="s">
        <v>118</v>
      </c>
      <c r="J16" s="76"/>
    </row>
    <row r="17" spans="1:10" ht="21" customHeight="1">
      <c r="A17" s="86"/>
      <c r="B17" s="83"/>
      <c r="C17" s="79"/>
      <c r="D17" s="81"/>
      <c r="E17" s="79"/>
      <c r="F17" s="58">
        <v>30</v>
      </c>
      <c r="G17" s="58">
        <v>0</v>
      </c>
      <c r="H17" s="58">
        <f t="shared" ref="H17:H18" si="4">F17+G17</f>
        <v>30</v>
      </c>
      <c r="I17" s="59" t="s">
        <v>113</v>
      </c>
      <c r="J17" s="76"/>
    </row>
    <row r="18" spans="1:10" ht="21" customHeight="1">
      <c r="A18" s="86"/>
      <c r="B18" s="83"/>
      <c r="C18" s="79"/>
      <c r="D18" s="81"/>
      <c r="E18" s="79"/>
      <c r="F18" s="58">
        <v>55</v>
      </c>
      <c r="G18" s="58">
        <v>0</v>
      </c>
      <c r="H18" s="58">
        <f t="shared" si="4"/>
        <v>55</v>
      </c>
      <c r="I18" s="59" t="s">
        <v>114</v>
      </c>
      <c r="J18" s="76"/>
    </row>
    <row r="19" spans="1:10" ht="21" customHeight="1">
      <c r="A19" s="86"/>
      <c r="B19" s="83"/>
      <c r="C19" s="79"/>
      <c r="D19" s="81"/>
      <c r="E19" s="79"/>
      <c r="F19" s="56">
        <v>50.48</v>
      </c>
      <c r="G19" s="56">
        <v>0</v>
      </c>
      <c r="H19" s="56">
        <f t="shared" ref="H19" si="5">F19+G19</f>
        <v>50.48</v>
      </c>
      <c r="I19" s="59" t="s">
        <v>110</v>
      </c>
      <c r="J19" s="76"/>
    </row>
    <row r="20" spans="1:10" ht="21" customHeight="1">
      <c r="A20" s="86"/>
      <c r="B20" s="83"/>
      <c r="C20" s="79"/>
      <c r="D20" s="81"/>
      <c r="E20" s="79"/>
      <c r="F20" s="56">
        <v>88</v>
      </c>
      <c r="G20" s="56">
        <v>0</v>
      </c>
      <c r="H20" s="56">
        <f t="shared" si="2"/>
        <v>88</v>
      </c>
      <c r="I20" s="59" t="s">
        <v>112</v>
      </c>
      <c r="J20" s="76"/>
    </row>
    <row r="21" spans="1:10" ht="21" customHeight="1">
      <c r="A21" s="86"/>
      <c r="B21" s="83"/>
      <c r="C21" s="79"/>
      <c r="D21" s="81"/>
      <c r="E21" s="79"/>
      <c r="F21" s="56">
        <v>30</v>
      </c>
      <c r="G21" s="56">
        <v>0</v>
      </c>
      <c r="H21" s="56">
        <f t="shared" ref="H21" si="6">F21+G21</f>
        <v>30</v>
      </c>
      <c r="I21" s="59" t="s">
        <v>107</v>
      </c>
      <c r="J21" s="76"/>
    </row>
    <row r="22" spans="1:10" ht="21" customHeight="1">
      <c r="A22" s="86"/>
      <c r="B22" s="83"/>
      <c r="C22" s="79"/>
      <c r="D22" s="81"/>
      <c r="E22" s="79"/>
      <c r="F22" s="56">
        <v>187.35</v>
      </c>
      <c r="G22" s="56">
        <v>0</v>
      </c>
      <c r="H22" s="56">
        <f t="shared" si="2"/>
        <v>187.35</v>
      </c>
      <c r="I22" s="59" t="s">
        <v>120</v>
      </c>
      <c r="J22" s="77"/>
    </row>
    <row r="23" spans="1:10" s="41" customFormat="1" ht="21" customHeight="1">
      <c r="A23" s="62" t="s">
        <v>15</v>
      </c>
      <c r="B23" s="63"/>
      <c r="C23" s="49">
        <f>SUM(C8)</f>
        <v>0</v>
      </c>
      <c r="D23" s="57"/>
      <c r="E23" s="49">
        <f>SUM(E8)</f>
        <v>0</v>
      </c>
      <c r="F23" s="49">
        <f>SUM(F8:F22)</f>
        <v>843.83</v>
      </c>
      <c r="G23" s="49">
        <f>SUM(G8:G22)</f>
        <v>0</v>
      </c>
      <c r="H23" s="49">
        <f>SUM(H8:H22)</f>
        <v>843.83</v>
      </c>
      <c r="I23" s="51"/>
      <c r="J23" s="51"/>
    </row>
    <row r="24" spans="1:10" ht="21" customHeight="1">
      <c r="A24" s="87">
        <v>2</v>
      </c>
      <c r="B24" s="83" t="s">
        <v>100</v>
      </c>
      <c r="C24" s="78">
        <v>0</v>
      </c>
      <c r="D24" s="82"/>
      <c r="E24" s="78">
        <f t="shared" ref="E24:E36" si="7">C24*D24</f>
        <v>0</v>
      </c>
      <c r="F24" s="58">
        <v>650</v>
      </c>
      <c r="G24" s="58">
        <v>0</v>
      </c>
      <c r="H24" s="58">
        <f t="shared" si="0"/>
        <v>650</v>
      </c>
      <c r="I24" s="59" t="s">
        <v>101</v>
      </c>
      <c r="J24" s="75"/>
    </row>
    <row r="25" spans="1:10" ht="21" customHeight="1">
      <c r="A25" s="87"/>
      <c r="B25" s="83"/>
      <c r="C25" s="78"/>
      <c r="D25" s="82"/>
      <c r="E25" s="78"/>
      <c r="F25" s="58">
        <v>650</v>
      </c>
      <c r="G25" s="58">
        <v>0</v>
      </c>
      <c r="H25" s="58">
        <f t="shared" si="0"/>
        <v>650</v>
      </c>
      <c r="I25" s="59" t="s">
        <v>102</v>
      </c>
      <c r="J25" s="65"/>
    </row>
    <row r="26" spans="1:10" ht="21" customHeight="1">
      <c r="A26" s="87"/>
      <c r="B26" s="83"/>
      <c r="C26" s="78"/>
      <c r="D26" s="82"/>
      <c r="E26" s="78"/>
      <c r="F26" s="58">
        <v>650</v>
      </c>
      <c r="G26" s="58">
        <v>0</v>
      </c>
      <c r="H26" s="58">
        <f t="shared" si="0"/>
        <v>650</v>
      </c>
      <c r="I26" s="59" t="s">
        <v>103</v>
      </c>
      <c r="J26" s="65"/>
    </row>
    <row r="27" spans="1:10" ht="21" customHeight="1">
      <c r="A27" s="87"/>
      <c r="B27" s="83"/>
      <c r="C27" s="78"/>
      <c r="D27" s="82"/>
      <c r="E27" s="78"/>
      <c r="F27" s="58">
        <v>650</v>
      </c>
      <c r="G27" s="58">
        <v>0</v>
      </c>
      <c r="H27" s="58">
        <f t="shared" ref="H27:H28" si="8">F27+G27</f>
        <v>650</v>
      </c>
      <c r="I27" s="59" t="s">
        <v>104</v>
      </c>
      <c r="J27" s="65"/>
    </row>
    <row r="28" spans="1:10" ht="21" customHeight="1">
      <c r="A28" s="87"/>
      <c r="B28" s="83"/>
      <c r="C28" s="78"/>
      <c r="D28" s="82"/>
      <c r="E28" s="78"/>
      <c r="F28" s="58">
        <v>46.08</v>
      </c>
      <c r="G28" s="58">
        <v>0</v>
      </c>
      <c r="H28" s="58">
        <f t="shared" si="8"/>
        <v>46.08</v>
      </c>
      <c r="I28" s="59" t="s">
        <v>105</v>
      </c>
      <c r="J28" s="66"/>
    </row>
    <row r="29" spans="1:10" s="41" customFormat="1" ht="21" customHeight="1">
      <c r="A29" s="62" t="s">
        <v>16</v>
      </c>
      <c r="B29" s="63"/>
      <c r="C29" s="49">
        <f>SUM(C24)</f>
        <v>0</v>
      </c>
      <c r="D29" s="57"/>
      <c r="E29" s="49">
        <f>SUM(E24)</f>
        <v>0</v>
      </c>
      <c r="F29" s="60">
        <f>SUM(F24:F28)</f>
        <v>2646.08</v>
      </c>
      <c r="G29" s="49">
        <f t="shared" ref="G29:H29" si="9">SUM(G24:G28)</f>
        <v>0</v>
      </c>
      <c r="H29" s="49">
        <f t="shared" si="9"/>
        <v>2646.08</v>
      </c>
      <c r="I29" s="51"/>
      <c r="J29" s="51"/>
    </row>
    <row r="30" spans="1:10" s="42" customFormat="1" ht="21" customHeight="1">
      <c r="A30" s="87">
        <v>3</v>
      </c>
      <c r="B30" s="83" t="s">
        <v>17</v>
      </c>
      <c r="C30" s="78">
        <v>0</v>
      </c>
      <c r="D30" s="82"/>
      <c r="E30" s="78">
        <v>0</v>
      </c>
      <c r="F30" s="58">
        <v>582.4</v>
      </c>
      <c r="G30" s="58">
        <v>0</v>
      </c>
      <c r="H30" s="58">
        <f t="shared" si="0"/>
        <v>582.4</v>
      </c>
      <c r="I30" s="59" t="s">
        <v>123</v>
      </c>
      <c r="J30" s="64"/>
    </row>
    <row r="31" spans="1:10" s="42" customFormat="1" ht="21" customHeight="1">
      <c r="A31" s="87"/>
      <c r="B31" s="83"/>
      <c r="C31" s="78"/>
      <c r="D31" s="82"/>
      <c r="E31" s="78"/>
      <c r="F31" s="58">
        <v>850</v>
      </c>
      <c r="G31" s="58">
        <v>0</v>
      </c>
      <c r="H31" s="58">
        <f t="shared" ref="H31:H34" si="10">F31+G31</f>
        <v>850</v>
      </c>
      <c r="I31" s="126" t="s">
        <v>128</v>
      </c>
      <c r="J31" s="65"/>
    </row>
    <row r="32" spans="1:10" s="42" customFormat="1" ht="21" customHeight="1">
      <c r="A32" s="87"/>
      <c r="B32" s="83"/>
      <c r="C32" s="78"/>
      <c r="D32" s="82"/>
      <c r="E32" s="78"/>
      <c r="F32" s="58">
        <v>804</v>
      </c>
      <c r="G32" s="58">
        <v>0</v>
      </c>
      <c r="H32" s="58">
        <f t="shared" si="10"/>
        <v>804</v>
      </c>
      <c r="I32" s="126" t="s">
        <v>129</v>
      </c>
      <c r="J32" s="65"/>
    </row>
    <row r="33" spans="1:10" s="42" customFormat="1" ht="21" customHeight="1">
      <c r="A33" s="87"/>
      <c r="B33" s="83"/>
      <c r="C33" s="78"/>
      <c r="D33" s="82"/>
      <c r="E33" s="78"/>
      <c r="F33" s="58">
        <v>900.4</v>
      </c>
      <c r="G33" s="58">
        <v>0</v>
      </c>
      <c r="H33" s="58">
        <f t="shared" si="10"/>
        <v>900.4</v>
      </c>
      <c r="I33" s="126" t="s">
        <v>130</v>
      </c>
      <c r="J33" s="65"/>
    </row>
    <row r="34" spans="1:10" s="42" customFormat="1" ht="21" customHeight="1">
      <c r="A34" s="87"/>
      <c r="B34" s="83"/>
      <c r="C34" s="78"/>
      <c r="D34" s="82"/>
      <c r="E34" s="78"/>
      <c r="F34" s="58">
        <v>626</v>
      </c>
      <c r="G34" s="58">
        <v>0</v>
      </c>
      <c r="H34" s="58">
        <f t="shared" si="10"/>
        <v>626</v>
      </c>
      <c r="I34" s="126" t="s">
        <v>127</v>
      </c>
      <c r="J34" s="66"/>
    </row>
    <row r="35" spans="1:10" s="41" customFormat="1" ht="21" customHeight="1">
      <c r="A35" s="62" t="s">
        <v>18</v>
      </c>
      <c r="B35" s="63"/>
      <c r="C35" s="49">
        <v>0</v>
      </c>
      <c r="D35" s="57"/>
      <c r="E35" s="49">
        <v>0</v>
      </c>
      <c r="F35" s="49">
        <f>SUM(F30:F34)</f>
        <v>3762.8</v>
      </c>
      <c r="G35" s="49">
        <f>SUM(G30:G34)</f>
        <v>0</v>
      </c>
      <c r="H35" s="49">
        <f>SUM(H30:H34)</f>
        <v>3762.8</v>
      </c>
      <c r="I35" s="51"/>
      <c r="J35" s="51"/>
    </row>
    <row r="36" spans="1:10" s="42" customFormat="1" ht="21" customHeight="1">
      <c r="A36" s="88">
        <v>4</v>
      </c>
      <c r="B36" s="83" t="s">
        <v>80</v>
      </c>
      <c r="C36" s="78">
        <v>0</v>
      </c>
      <c r="D36" s="80"/>
      <c r="E36" s="78">
        <f t="shared" si="7"/>
        <v>0</v>
      </c>
      <c r="F36" s="58">
        <v>650</v>
      </c>
      <c r="G36" s="58">
        <v>0</v>
      </c>
      <c r="H36" s="58">
        <f t="shared" si="0"/>
        <v>650</v>
      </c>
      <c r="I36" s="59" t="s">
        <v>121</v>
      </c>
      <c r="J36" s="67" t="s">
        <v>126</v>
      </c>
    </row>
    <row r="37" spans="1:10" ht="21" customHeight="1">
      <c r="A37" s="89"/>
      <c r="B37" s="83"/>
      <c r="C37" s="78"/>
      <c r="D37" s="80"/>
      <c r="E37" s="78"/>
      <c r="F37" s="58">
        <v>650</v>
      </c>
      <c r="G37" s="58">
        <v>0</v>
      </c>
      <c r="H37" s="58">
        <f t="shared" ref="H37:H39" si="11">F37+G37</f>
        <v>650</v>
      </c>
      <c r="I37" s="59" t="s">
        <v>122</v>
      </c>
      <c r="J37" s="68"/>
    </row>
    <row r="38" spans="1:10" ht="21" customHeight="1">
      <c r="A38" s="89"/>
      <c r="B38" s="83"/>
      <c r="C38" s="78"/>
      <c r="D38" s="80"/>
      <c r="E38" s="78"/>
      <c r="F38" s="58">
        <v>275</v>
      </c>
      <c r="G38" s="58">
        <v>0</v>
      </c>
      <c r="H38" s="58">
        <f t="shared" si="11"/>
        <v>275</v>
      </c>
      <c r="I38" s="61" t="s">
        <v>124</v>
      </c>
      <c r="J38" s="68"/>
    </row>
    <row r="39" spans="1:10" ht="21" customHeight="1">
      <c r="A39" s="89"/>
      <c r="B39" s="83"/>
      <c r="C39" s="78"/>
      <c r="D39" s="80"/>
      <c r="E39" s="78"/>
      <c r="F39" s="58">
        <v>275</v>
      </c>
      <c r="G39" s="58">
        <v>0</v>
      </c>
      <c r="H39" s="58">
        <f t="shared" si="11"/>
        <v>275</v>
      </c>
      <c r="I39" s="59" t="s">
        <v>125</v>
      </c>
      <c r="J39" s="69"/>
    </row>
    <row r="40" spans="1:10" s="41" customFormat="1" ht="21" customHeight="1">
      <c r="A40" s="62" t="s">
        <v>19</v>
      </c>
      <c r="B40" s="63"/>
      <c r="C40" s="49">
        <f>SUM(C36)</f>
        <v>0</v>
      </c>
      <c r="D40" s="57"/>
      <c r="E40" s="49">
        <f>SUM(E36)</f>
        <v>0</v>
      </c>
      <c r="F40" s="49">
        <f>SUM(F36:F39)</f>
        <v>1850</v>
      </c>
      <c r="G40" s="49">
        <f>SUM(G36:G39)</f>
        <v>0</v>
      </c>
      <c r="H40" s="49">
        <f>SUM(H36:H39)</f>
        <v>1850</v>
      </c>
      <c r="I40" s="51"/>
      <c r="J40" s="51"/>
    </row>
    <row r="41" spans="1:10" ht="21" customHeight="1">
      <c r="A41" s="62" t="s">
        <v>20</v>
      </c>
      <c r="B41" s="63"/>
      <c r="C41" s="49">
        <v>0</v>
      </c>
      <c r="D41" s="49"/>
      <c r="E41" s="49">
        <v>0</v>
      </c>
      <c r="F41" s="49">
        <f>SUM(F23+F29+F35+F40)</f>
        <v>9102.7099999999991</v>
      </c>
      <c r="G41" s="49">
        <f t="shared" ref="G41:H41" si="12">SUM(G23+G29+G35+G40)</f>
        <v>0</v>
      </c>
      <c r="H41" s="49">
        <f t="shared" si="12"/>
        <v>9102.7099999999991</v>
      </c>
      <c r="I41" s="51"/>
      <c r="J41" s="51"/>
    </row>
    <row r="43" spans="1:10" ht="21" customHeight="1">
      <c r="A43" s="93" t="s">
        <v>21</v>
      </c>
      <c r="B43" s="93"/>
      <c r="C43" s="94" t="s">
        <v>22</v>
      </c>
      <c r="D43" s="94"/>
      <c r="E43" s="94" t="s">
        <v>23</v>
      </c>
      <c r="F43" s="94"/>
      <c r="G43" s="94" t="s">
        <v>24</v>
      </c>
      <c r="H43" s="94"/>
      <c r="I43" s="73" t="s">
        <v>25</v>
      </c>
      <c r="J43" s="73"/>
    </row>
    <row r="44" spans="1:10" ht="21" customHeight="1">
      <c r="A44" s="84">
        <v>10000</v>
      </c>
      <c r="B44" s="84"/>
      <c r="C44" s="84">
        <f>H41</f>
        <v>9102.7099999999991</v>
      </c>
      <c r="D44" s="84"/>
      <c r="E44" s="84">
        <f>F41</f>
        <v>9102.7099999999991</v>
      </c>
      <c r="F44" s="84"/>
      <c r="G44" s="84">
        <f>G41</f>
        <v>0</v>
      </c>
      <c r="H44" s="84"/>
      <c r="I44" s="74">
        <f>A44-C44</f>
        <v>897.29000000000087</v>
      </c>
      <c r="J44" s="74"/>
    </row>
    <row r="46" spans="1:10" ht="21" customHeight="1">
      <c r="A46" s="52" t="s">
        <v>26</v>
      </c>
      <c r="B46" s="55" t="s">
        <v>94</v>
      </c>
      <c r="C46" s="54" t="s">
        <v>27</v>
      </c>
      <c r="D46" s="52"/>
      <c r="E46" s="52" t="s">
        <v>28</v>
      </c>
      <c r="F46" s="52"/>
      <c r="G46" s="52" t="s">
        <v>29</v>
      </c>
      <c r="H46" s="52"/>
      <c r="I46" s="53"/>
    </row>
  </sheetData>
  <mergeCells count="47">
    <mergeCell ref="C2:H2"/>
    <mergeCell ref="C6:E6"/>
    <mergeCell ref="F6:I6"/>
    <mergeCell ref="A43:B43"/>
    <mergeCell ref="C43:D43"/>
    <mergeCell ref="E43:F43"/>
    <mergeCell ref="G43:H43"/>
    <mergeCell ref="B8:B22"/>
    <mergeCell ref="B24:B28"/>
    <mergeCell ref="B30:B34"/>
    <mergeCell ref="A44:B44"/>
    <mergeCell ref="C44:D44"/>
    <mergeCell ref="E44:F44"/>
    <mergeCell ref="G44:H44"/>
    <mergeCell ref="A6:A7"/>
    <mergeCell ref="A8:A22"/>
    <mergeCell ref="A24:A28"/>
    <mergeCell ref="A30:A34"/>
    <mergeCell ref="A36:A39"/>
    <mergeCell ref="B6:B7"/>
    <mergeCell ref="I43:J43"/>
    <mergeCell ref="I44:J44"/>
    <mergeCell ref="J8:J22"/>
    <mergeCell ref="E36:E39"/>
    <mergeCell ref="E8:E22"/>
    <mergeCell ref="E24:E28"/>
    <mergeCell ref="E30:E34"/>
    <mergeCell ref="A23:B23"/>
    <mergeCell ref="A29:B29"/>
    <mergeCell ref="A35:B35"/>
    <mergeCell ref="H4:I5"/>
    <mergeCell ref="J4:J5"/>
    <mergeCell ref="J6:J7"/>
    <mergeCell ref="D8:D22"/>
    <mergeCell ref="D24:D28"/>
    <mergeCell ref="D30:D34"/>
    <mergeCell ref="C8:C22"/>
    <mergeCell ref="C24:C28"/>
    <mergeCell ref="C30:C34"/>
    <mergeCell ref="A40:B40"/>
    <mergeCell ref="A41:B41"/>
    <mergeCell ref="J24:J28"/>
    <mergeCell ref="J30:J34"/>
    <mergeCell ref="J36:J39"/>
    <mergeCell ref="D36:D39"/>
    <mergeCell ref="B36:B39"/>
    <mergeCell ref="C36:C39"/>
  </mergeCells>
  <pageMargins left="0.69930555555555596" right="0.69930555555555596" top="0.75" bottom="0.75" header="0.3" footer="0.3"/>
  <pageSetup paperSize="9" scale="4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8"/>
  <sheetViews>
    <sheetView view="pageBreakPreview" topLeftCell="A14" zoomScaleNormal="100" zoomScaleSheetLayoutView="100" workbookViewId="0">
      <selection activeCell="G79" sqref="G79"/>
    </sheetView>
  </sheetViews>
  <sheetFormatPr baseColWidth="10" defaultColWidth="9" defaultRowHeight="15"/>
  <cols>
    <col min="1" max="1" width="1.5" customWidth="1"/>
    <col min="2" max="2" width="6" bestFit="1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9">
      <c r="B3" s="90" t="s">
        <v>30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25"/>
    </row>
    <row r="5" spans="2:11" ht="20" customHeight="1">
      <c r="B5" s="4"/>
      <c r="C5" s="5"/>
      <c r="D5" s="6" t="s">
        <v>31</v>
      </c>
      <c r="E5" s="6"/>
      <c r="F5" s="120" t="s">
        <v>32</v>
      </c>
      <c r="G5" s="120"/>
      <c r="H5" s="6" t="s">
        <v>33</v>
      </c>
      <c r="I5" s="5"/>
      <c r="J5" s="120" t="s">
        <v>34</v>
      </c>
      <c r="K5" s="121"/>
    </row>
    <row r="6" spans="2:11" ht="20" customHeight="1">
      <c r="B6" s="7"/>
      <c r="C6" s="8"/>
      <c r="D6" s="9" t="s">
        <v>35</v>
      </c>
      <c r="E6" s="9"/>
      <c r="F6" s="114" t="s">
        <v>36</v>
      </c>
      <c r="G6" s="114"/>
      <c r="H6" s="9" t="s">
        <v>37</v>
      </c>
      <c r="I6" s="8"/>
      <c r="J6" s="114" t="s">
        <v>38</v>
      </c>
      <c r="K6" s="116"/>
    </row>
    <row r="7" spans="2:11" ht="20" customHeight="1">
      <c r="B7" s="7"/>
      <c r="C7" s="8"/>
      <c r="D7" s="9" t="s">
        <v>39</v>
      </c>
      <c r="E7" s="9"/>
      <c r="F7" s="114" t="s">
        <v>40</v>
      </c>
      <c r="G7" s="114"/>
      <c r="H7" s="9" t="s">
        <v>41</v>
      </c>
      <c r="I7" s="26"/>
      <c r="J7" s="115" t="s">
        <v>42</v>
      </c>
      <c r="K7" s="116"/>
    </row>
    <row r="8" spans="2:11" ht="20" customHeight="1">
      <c r="B8" s="10"/>
      <c r="C8" s="11"/>
      <c r="D8" s="12"/>
      <c r="E8" s="12"/>
      <c r="F8" s="13"/>
      <c r="G8" s="13"/>
      <c r="H8" s="12" t="s">
        <v>43</v>
      </c>
      <c r="I8" s="27"/>
      <c r="J8" s="117" t="s">
        <v>44</v>
      </c>
      <c r="K8" s="118"/>
    </row>
    <row r="9" spans="2:11" ht="20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" customHeight="1">
      <c r="B10" s="124" t="s">
        <v>2</v>
      </c>
      <c r="C10" s="125"/>
      <c r="D10" s="15" t="s">
        <v>45</v>
      </c>
      <c r="E10" s="95" t="s">
        <v>46</v>
      </c>
      <c r="F10" s="97"/>
      <c r="G10" s="17" t="s">
        <v>47</v>
      </c>
      <c r="H10" s="16" t="s">
        <v>48</v>
      </c>
      <c r="I10" s="95" t="s">
        <v>49</v>
      </c>
      <c r="J10" s="97"/>
      <c r="K10" s="17" t="s">
        <v>50</v>
      </c>
    </row>
    <row r="11" spans="2:11" ht="20" customHeight="1">
      <c r="B11" s="110">
        <v>1</v>
      </c>
      <c r="C11" s="111"/>
      <c r="D11" s="100" t="s">
        <v>51</v>
      </c>
      <c r="E11" s="103" t="s">
        <v>52</v>
      </c>
      <c r="F11" s="104"/>
      <c r="G11" s="20"/>
      <c r="H11" s="20"/>
      <c r="I11" s="112"/>
      <c r="J11" s="113"/>
      <c r="K11" s="30"/>
    </row>
    <row r="12" spans="2:11" ht="20" customHeight="1">
      <c r="B12" s="18"/>
      <c r="C12" s="19"/>
      <c r="D12" s="101"/>
      <c r="E12" s="105"/>
      <c r="F12" s="106"/>
      <c r="G12" s="20"/>
      <c r="H12" s="20"/>
      <c r="I12" s="28"/>
      <c r="J12" s="29"/>
      <c r="K12" s="30"/>
    </row>
    <row r="13" spans="2:11" ht="20" customHeight="1">
      <c r="B13" s="18"/>
      <c r="C13" s="19"/>
      <c r="D13" s="101"/>
      <c r="E13" s="105"/>
      <c r="F13" s="106"/>
      <c r="G13" s="20"/>
      <c r="H13" s="20"/>
      <c r="I13" s="28"/>
      <c r="J13" s="29"/>
      <c r="K13" s="30"/>
    </row>
    <row r="14" spans="2:11" ht="20" customHeight="1">
      <c r="B14" s="18"/>
      <c r="C14" s="19"/>
      <c r="D14" s="101"/>
      <c r="E14" s="107"/>
      <c r="F14" s="108"/>
      <c r="G14" s="20"/>
      <c r="H14" s="20"/>
      <c r="I14" s="28"/>
      <c r="J14" s="29"/>
      <c r="K14" s="30"/>
    </row>
    <row r="15" spans="2:11" ht="20" customHeight="1">
      <c r="B15" s="110">
        <v>2</v>
      </c>
      <c r="C15" s="111"/>
      <c r="D15" s="101"/>
      <c r="E15" s="103" t="s">
        <v>53</v>
      </c>
      <c r="F15" s="104"/>
      <c r="G15" s="20">
        <v>109.35</v>
      </c>
      <c r="H15" s="20">
        <v>109.35</v>
      </c>
      <c r="I15" s="112"/>
      <c r="J15" s="113"/>
      <c r="K15" s="30" t="s">
        <v>54</v>
      </c>
    </row>
    <row r="16" spans="2:11" ht="20" customHeight="1">
      <c r="B16" s="18"/>
      <c r="C16" s="19"/>
      <c r="D16" s="101"/>
      <c r="E16" s="105"/>
      <c r="F16" s="106"/>
      <c r="G16" s="20">
        <v>342.92</v>
      </c>
      <c r="H16" s="20">
        <v>278.92</v>
      </c>
      <c r="I16" s="28"/>
      <c r="J16" s="29">
        <f>G16-H16</f>
        <v>64</v>
      </c>
      <c r="K16" s="30" t="s">
        <v>54</v>
      </c>
    </row>
    <row r="17" spans="2:11" ht="20" customHeight="1">
      <c r="B17" s="18"/>
      <c r="C17" s="19"/>
      <c r="D17" s="101"/>
      <c r="E17" s="105"/>
      <c r="F17" s="106"/>
      <c r="G17" s="20">
        <v>96.12</v>
      </c>
      <c r="H17" s="20">
        <v>96.12</v>
      </c>
      <c r="I17" s="28"/>
      <c r="J17" s="29"/>
      <c r="K17" s="30" t="s">
        <v>54</v>
      </c>
    </row>
    <row r="18" spans="2:11" ht="20" customHeight="1">
      <c r="B18" s="18"/>
      <c r="C18" s="19"/>
      <c r="D18" s="101"/>
      <c r="E18" s="105"/>
      <c r="F18" s="106"/>
      <c r="G18" s="20">
        <v>38</v>
      </c>
      <c r="H18" s="20">
        <v>38</v>
      </c>
      <c r="I18" s="28"/>
      <c r="J18" s="29"/>
      <c r="K18" s="30" t="s">
        <v>55</v>
      </c>
    </row>
    <row r="19" spans="2:11" ht="20" customHeight="1">
      <c r="B19" s="18"/>
      <c r="C19" s="19"/>
      <c r="D19" s="101"/>
      <c r="E19" s="105"/>
      <c r="F19" s="106"/>
      <c r="G19" s="20">
        <v>42</v>
      </c>
      <c r="H19" s="20">
        <v>42</v>
      </c>
      <c r="I19" s="28"/>
      <c r="J19" s="29"/>
      <c r="K19" s="30" t="s">
        <v>56</v>
      </c>
    </row>
    <row r="20" spans="2:11" ht="20" customHeight="1">
      <c r="B20" s="18"/>
      <c r="C20" s="19"/>
      <c r="D20" s="101"/>
      <c r="E20" s="105"/>
      <c r="F20" s="106"/>
      <c r="G20" s="21">
        <v>145.16</v>
      </c>
      <c r="H20" s="21">
        <v>145.16</v>
      </c>
      <c r="I20" s="31"/>
      <c r="J20" s="32"/>
      <c r="K20" s="33" t="s">
        <v>57</v>
      </c>
    </row>
    <row r="21" spans="2:11" ht="20" customHeight="1">
      <c r="B21" s="18"/>
      <c r="C21" s="19"/>
      <c r="D21" s="101"/>
      <c r="E21" s="105"/>
      <c r="F21" s="106"/>
      <c r="G21" s="21">
        <v>53</v>
      </c>
      <c r="H21" s="21">
        <v>53</v>
      </c>
      <c r="I21" s="31"/>
      <c r="J21" s="32"/>
      <c r="K21" s="33" t="s">
        <v>58</v>
      </c>
    </row>
    <row r="22" spans="2:11" ht="20" customHeight="1">
      <c r="B22" s="18"/>
      <c r="C22" s="19"/>
      <c r="D22" s="101"/>
      <c r="E22" s="105"/>
      <c r="F22" s="106"/>
      <c r="G22" s="21">
        <v>57</v>
      </c>
      <c r="H22" s="21">
        <v>57</v>
      </c>
      <c r="I22" s="31"/>
      <c r="J22" s="32"/>
      <c r="K22" s="33" t="s">
        <v>59</v>
      </c>
    </row>
    <row r="23" spans="2:11" ht="20" customHeight="1">
      <c r="B23" s="18"/>
      <c r="C23" s="19"/>
      <c r="D23" s="101"/>
      <c r="E23" s="105"/>
      <c r="F23" s="106"/>
      <c r="G23" s="21">
        <v>58</v>
      </c>
      <c r="H23" s="21">
        <v>58</v>
      </c>
      <c r="I23" s="31"/>
      <c r="J23" s="32"/>
      <c r="K23" s="33" t="s">
        <v>60</v>
      </c>
    </row>
    <row r="24" spans="2:11" ht="20" customHeight="1">
      <c r="B24" s="18"/>
      <c r="C24" s="19"/>
      <c r="D24" s="101"/>
      <c r="E24" s="105"/>
      <c r="F24" s="106"/>
      <c r="G24" s="20">
        <v>5</v>
      </c>
      <c r="H24" s="20">
        <v>5</v>
      </c>
      <c r="I24" s="28"/>
      <c r="J24" s="29"/>
      <c r="K24" s="30" t="s">
        <v>61</v>
      </c>
    </row>
    <row r="25" spans="2:11" ht="20" customHeight="1">
      <c r="B25" s="18"/>
      <c r="C25" s="19"/>
      <c r="D25" s="101"/>
      <c r="E25" s="105"/>
      <c r="F25" s="106"/>
      <c r="G25" s="20">
        <v>660</v>
      </c>
      <c r="H25" s="20">
        <v>0</v>
      </c>
      <c r="I25" s="28"/>
      <c r="J25" s="29">
        <v>660</v>
      </c>
      <c r="K25" s="30" t="s">
        <v>62</v>
      </c>
    </row>
    <row r="26" spans="2:11" ht="20" customHeight="1">
      <c r="B26" s="18"/>
      <c r="C26" s="19"/>
      <c r="D26" s="101"/>
      <c r="E26" s="107"/>
      <c r="F26" s="108"/>
      <c r="G26" s="20"/>
      <c r="H26" s="20"/>
      <c r="I26" s="28"/>
      <c r="J26" s="29"/>
      <c r="K26" s="30"/>
    </row>
    <row r="27" spans="2:11" ht="20" customHeight="1">
      <c r="B27" s="110">
        <v>3</v>
      </c>
      <c r="C27" s="111"/>
      <c r="D27" s="101"/>
      <c r="E27" s="103" t="s">
        <v>63</v>
      </c>
      <c r="F27" s="104"/>
      <c r="G27" s="20">
        <v>1320</v>
      </c>
      <c r="H27" s="20">
        <v>1320</v>
      </c>
      <c r="I27" s="112"/>
      <c r="J27" s="113"/>
      <c r="K27" s="30" t="s">
        <v>64</v>
      </c>
    </row>
    <row r="28" spans="2:11" ht="20" customHeight="1">
      <c r="B28" s="18"/>
      <c r="C28" s="19"/>
      <c r="D28" s="101"/>
      <c r="E28" s="107"/>
      <c r="F28" s="108"/>
      <c r="G28" s="20"/>
      <c r="H28" s="20"/>
      <c r="I28" s="28"/>
      <c r="J28" s="29"/>
      <c r="K28" s="30"/>
    </row>
    <row r="29" spans="2:11" ht="20" customHeight="1">
      <c r="B29" s="18"/>
      <c r="C29" s="19"/>
      <c r="D29" s="101"/>
      <c r="E29" s="103" t="s">
        <v>65</v>
      </c>
      <c r="F29" s="104"/>
      <c r="G29" s="20">
        <v>39.5</v>
      </c>
      <c r="H29" s="20">
        <v>39.5</v>
      </c>
      <c r="I29" s="28"/>
      <c r="J29" s="29"/>
      <c r="K29" s="30" t="s">
        <v>66</v>
      </c>
    </row>
    <row r="30" spans="2:11" ht="20" customHeight="1">
      <c r="B30" s="18"/>
      <c r="C30" s="19"/>
      <c r="D30" s="101"/>
      <c r="E30" s="105"/>
      <c r="F30" s="106"/>
      <c r="G30" s="20">
        <v>276</v>
      </c>
      <c r="H30" s="20">
        <v>276</v>
      </c>
      <c r="I30" s="28"/>
      <c r="J30" s="29"/>
      <c r="K30" s="30" t="s">
        <v>67</v>
      </c>
    </row>
    <row r="31" spans="2:11" ht="20" customHeight="1">
      <c r="B31" s="18"/>
      <c r="C31" s="19"/>
      <c r="D31" s="101"/>
      <c r="E31" s="105"/>
      <c r="F31" s="106"/>
      <c r="G31" s="20">
        <v>231</v>
      </c>
      <c r="H31" s="20">
        <v>231</v>
      </c>
      <c r="I31" s="28"/>
      <c r="J31" s="29"/>
      <c r="K31" s="30" t="s">
        <v>68</v>
      </c>
    </row>
    <row r="32" spans="2:11" ht="20" customHeight="1">
      <c r="B32" s="18"/>
      <c r="C32" s="19"/>
      <c r="D32" s="101"/>
      <c r="E32" s="105"/>
      <c r="F32" s="106"/>
      <c r="G32" s="20">
        <v>529</v>
      </c>
      <c r="H32" s="20">
        <v>529</v>
      </c>
      <c r="I32" s="28"/>
      <c r="J32" s="29"/>
      <c r="K32" s="30" t="s">
        <v>69</v>
      </c>
    </row>
    <row r="33" spans="2:11" ht="20" customHeight="1">
      <c r="B33" s="18"/>
      <c r="C33" s="19"/>
      <c r="D33" s="101"/>
      <c r="E33" s="105"/>
      <c r="F33" s="106"/>
      <c r="G33" s="20">
        <v>467</v>
      </c>
      <c r="H33" s="20">
        <v>467</v>
      </c>
      <c r="I33" s="28"/>
      <c r="J33" s="29"/>
      <c r="K33" s="30" t="s">
        <v>70</v>
      </c>
    </row>
    <row r="34" spans="2:11" ht="20" customHeight="1">
      <c r="B34" s="18"/>
      <c r="C34" s="19"/>
      <c r="D34" s="101"/>
      <c r="E34" s="105"/>
      <c r="F34" s="106"/>
      <c r="G34" s="20">
        <v>260</v>
      </c>
      <c r="H34" s="20">
        <v>260</v>
      </c>
      <c r="I34" s="28"/>
      <c r="J34" s="29"/>
      <c r="K34" s="30" t="s">
        <v>71</v>
      </c>
    </row>
    <row r="35" spans="2:11" ht="20" customHeight="1">
      <c r="B35" s="18"/>
      <c r="C35" s="19"/>
      <c r="D35" s="101"/>
      <c r="E35" s="105"/>
      <c r="F35" s="106"/>
      <c r="G35" s="21">
        <v>65</v>
      </c>
      <c r="H35" s="21">
        <v>65</v>
      </c>
      <c r="I35" s="31"/>
      <c r="J35" s="32"/>
      <c r="K35" s="33" t="s">
        <v>72</v>
      </c>
    </row>
    <row r="36" spans="2:11" ht="20" customHeight="1">
      <c r="B36" s="18"/>
      <c r="C36" s="19"/>
      <c r="D36" s="101"/>
      <c r="E36" s="105"/>
      <c r="F36" s="106"/>
      <c r="G36" s="21">
        <v>142</v>
      </c>
      <c r="H36" s="21">
        <v>0</v>
      </c>
      <c r="I36" s="31"/>
      <c r="J36" s="32">
        <v>142</v>
      </c>
      <c r="K36" s="33" t="s">
        <v>73</v>
      </c>
    </row>
    <row r="37" spans="2:11" ht="20" customHeight="1">
      <c r="B37" s="18"/>
      <c r="C37" s="19"/>
      <c r="D37" s="101"/>
      <c r="E37" s="105"/>
      <c r="F37" s="106"/>
      <c r="G37" s="21">
        <v>90</v>
      </c>
      <c r="H37" s="21">
        <v>0</v>
      </c>
      <c r="I37" s="31"/>
      <c r="J37" s="32">
        <v>90</v>
      </c>
      <c r="K37" s="33" t="s">
        <v>74</v>
      </c>
    </row>
    <row r="38" spans="2:11" ht="20" customHeight="1">
      <c r="B38" s="18"/>
      <c r="C38" s="19"/>
      <c r="D38" s="101"/>
      <c r="E38" s="105"/>
      <c r="F38" s="106"/>
      <c r="G38" s="20">
        <v>384.1</v>
      </c>
      <c r="H38" s="20">
        <v>384.1</v>
      </c>
      <c r="I38" s="28"/>
      <c r="J38" s="29"/>
      <c r="K38" s="30" t="s">
        <v>75</v>
      </c>
    </row>
    <row r="39" spans="2:11" ht="20" customHeight="1">
      <c r="B39" s="18"/>
      <c r="C39" s="19"/>
      <c r="D39" s="101"/>
      <c r="E39" s="105"/>
      <c r="F39" s="106"/>
      <c r="G39" s="20">
        <v>405.6</v>
      </c>
      <c r="H39" s="20">
        <v>405.6</v>
      </c>
      <c r="I39" s="28"/>
      <c r="J39" s="29"/>
      <c r="K39" s="30" t="s">
        <v>76</v>
      </c>
    </row>
    <row r="40" spans="2:11" ht="20" customHeight="1">
      <c r="B40" s="18"/>
      <c r="C40" s="19"/>
      <c r="D40" s="101"/>
      <c r="E40" s="105"/>
      <c r="F40" s="106"/>
      <c r="G40" s="20">
        <v>394</v>
      </c>
      <c r="H40" s="20">
        <v>394</v>
      </c>
      <c r="I40" s="28"/>
      <c r="J40" s="29"/>
      <c r="K40" s="30" t="s">
        <v>77</v>
      </c>
    </row>
    <row r="41" spans="2:11" ht="20" customHeight="1">
      <c r="B41" s="18"/>
      <c r="C41" s="19"/>
      <c r="D41" s="101"/>
      <c r="E41" s="105"/>
      <c r="F41" s="106"/>
      <c r="G41" s="20">
        <v>78.5</v>
      </c>
      <c r="H41" s="20">
        <v>0</v>
      </c>
      <c r="I41" s="28"/>
      <c r="J41" s="29">
        <v>78.5</v>
      </c>
      <c r="K41" s="34" t="s">
        <v>78</v>
      </c>
    </row>
    <row r="42" spans="2:11" ht="20" customHeight="1">
      <c r="B42" s="110">
        <v>4</v>
      </c>
      <c r="C42" s="111"/>
      <c r="D42" s="101"/>
      <c r="E42" s="107"/>
      <c r="F42" s="108"/>
      <c r="G42" s="20">
        <v>130</v>
      </c>
      <c r="H42" s="20">
        <v>0</v>
      </c>
      <c r="I42" s="112">
        <v>130</v>
      </c>
      <c r="J42" s="113"/>
      <c r="K42" s="30" t="s">
        <v>79</v>
      </c>
    </row>
    <row r="43" spans="2:11" ht="20" customHeight="1">
      <c r="B43" s="110">
        <v>5</v>
      </c>
      <c r="C43" s="111"/>
      <c r="D43" s="100" t="s">
        <v>80</v>
      </c>
      <c r="E43" s="109" t="s">
        <v>81</v>
      </c>
      <c r="F43" s="109"/>
      <c r="G43" s="20">
        <v>30</v>
      </c>
      <c r="H43" s="20">
        <v>30</v>
      </c>
      <c r="I43" s="112"/>
      <c r="J43" s="113"/>
      <c r="K43" s="30" t="s">
        <v>82</v>
      </c>
    </row>
    <row r="44" spans="2:11" ht="20" customHeight="1">
      <c r="B44" s="110">
        <v>6</v>
      </c>
      <c r="C44" s="111"/>
      <c r="D44" s="101"/>
      <c r="E44" s="109" t="s">
        <v>83</v>
      </c>
      <c r="F44" s="109"/>
      <c r="G44" s="20">
        <v>240</v>
      </c>
      <c r="H44" s="20">
        <v>240</v>
      </c>
      <c r="I44" s="112"/>
      <c r="J44" s="113"/>
      <c r="K44" s="30" t="s">
        <v>82</v>
      </c>
    </row>
    <row r="45" spans="2:11" ht="20" customHeight="1">
      <c r="B45" s="110">
        <v>7</v>
      </c>
      <c r="C45" s="111"/>
      <c r="D45" s="102"/>
      <c r="E45" s="109"/>
      <c r="F45" s="109"/>
      <c r="G45" s="20"/>
      <c r="H45" s="20"/>
      <c r="I45" s="112"/>
      <c r="J45" s="113"/>
      <c r="K45" s="30"/>
    </row>
    <row r="46" spans="2:11" ht="20" customHeight="1">
      <c r="B46" s="95" t="s">
        <v>20</v>
      </c>
      <c r="C46" s="96"/>
      <c r="D46" s="96"/>
      <c r="E46" s="96"/>
      <c r="F46" s="97"/>
      <c r="G46" s="22">
        <f>SUM(G11:G45)</f>
        <v>6688.2500000000009</v>
      </c>
      <c r="H46" s="22">
        <f>SUM(H11:H45)</f>
        <v>5523.7500000000009</v>
      </c>
      <c r="I46" s="98">
        <f>SUM(I11:J45)</f>
        <v>1164.5</v>
      </c>
      <c r="J46" s="99"/>
      <c r="K46" s="35"/>
    </row>
    <row r="47" spans="2:11" ht="20" customHeight="1">
      <c r="B47" s="14"/>
      <c r="C47" s="14"/>
      <c r="D47" s="14"/>
      <c r="E47" s="14"/>
      <c r="F47" s="14"/>
      <c r="G47" s="14"/>
      <c r="H47" s="14"/>
      <c r="I47" s="14"/>
      <c r="J47" s="36"/>
      <c r="K47" s="14"/>
    </row>
    <row r="48" spans="2:11" ht="20" customHeight="1">
      <c r="B48" s="122" t="s">
        <v>48</v>
      </c>
      <c r="C48" s="122"/>
      <c r="D48" s="122"/>
      <c r="E48" s="122"/>
      <c r="F48" s="122"/>
      <c r="G48" s="122" t="s">
        <v>84</v>
      </c>
      <c r="H48" s="122"/>
      <c r="I48" s="122"/>
      <c r="J48" s="122"/>
      <c r="K48" s="17" t="s">
        <v>85</v>
      </c>
    </row>
    <row r="49" spans="1:11" ht="20" customHeight="1">
      <c r="B49" s="123">
        <f>H46</f>
        <v>5523.7500000000009</v>
      </c>
      <c r="C49" s="123"/>
      <c r="D49" s="123"/>
      <c r="E49" s="123"/>
      <c r="F49" s="123"/>
      <c r="G49" s="123">
        <f>I46</f>
        <v>1164.5</v>
      </c>
      <c r="H49" s="123"/>
      <c r="I49" s="123"/>
      <c r="J49" s="123"/>
      <c r="K49" s="37">
        <f>SUM(B49:J49)</f>
        <v>6688.2500000000009</v>
      </c>
    </row>
    <row r="50" spans="1:11" ht="20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20" customHeight="1">
      <c r="B51" s="14" t="s">
        <v>86</v>
      </c>
      <c r="C51" s="14"/>
      <c r="D51" s="14" t="s">
        <v>87</v>
      </c>
      <c r="E51" s="14"/>
      <c r="F51" s="14" t="s">
        <v>27</v>
      </c>
      <c r="G51" s="14" t="s">
        <v>88</v>
      </c>
      <c r="H51" s="14"/>
      <c r="I51" s="14"/>
      <c r="J51" s="14" t="s">
        <v>29</v>
      </c>
      <c r="K51" s="14"/>
    </row>
    <row r="54" spans="1:11" ht="19">
      <c r="A54" s="90" t="s">
        <v>89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6" spans="1:11" ht="20" customHeight="1">
      <c r="B56" s="4"/>
      <c r="C56" s="5"/>
      <c r="D56" s="6" t="s">
        <v>31</v>
      </c>
      <c r="E56" s="6"/>
      <c r="F56" s="120" t="s">
        <v>94</v>
      </c>
      <c r="G56" s="120"/>
      <c r="H56" s="6" t="s">
        <v>33</v>
      </c>
      <c r="I56" s="5"/>
      <c r="J56" s="120" t="str">
        <f>J5</f>
        <v>经理</v>
      </c>
      <c r="K56" s="121"/>
    </row>
    <row r="57" spans="1:11" ht="20" customHeight="1">
      <c r="B57" s="7"/>
      <c r="C57" s="8"/>
      <c r="D57" s="9" t="s">
        <v>35</v>
      </c>
      <c r="E57" s="9"/>
      <c r="F57" s="114" t="s">
        <v>96</v>
      </c>
      <c r="G57" s="114"/>
      <c r="H57" s="9" t="s">
        <v>37</v>
      </c>
      <c r="I57" s="8"/>
      <c r="J57" s="114" t="s">
        <v>38</v>
      </c>
      <c r="K57" s="116"/>
    </row>
    <row r="58" spans="1:11" ht="20" customHeight="1">
      <c r="B58" s="7"/>
      <c r="C58" s="8"/>
      <c r="D58" s="9" t="s">
        <v>39</v>
      </c>
      <c r="E58" s="9"/>
      <c r="F58" s="114" t="s">
        <v>97</v>
      </c>
      <c r="G58" s="114"/>
      <c r="H58" s="9" t="s">
        <v>41</v>
      </c>
      <c r="I58" s="26"/>
      <c r="J58" s="115" t="s">
        <v>98</v>
      </c>
      <c r="K58" s="116"/>
    </row>
    <row r="59" spans="1:11" ht="20" customHeight="1">
      <c r="B59" s="10"/>
      <c r="C59" s="11"/>
      <c r="D59" s="12"/>
      <c r="E59" s="12"/>
      <c r="F59" s="13"/>
      <c r="G59" s="13"/>
      <c r="H59" s="12" t="s">
        <v>43</v>
      </c>
      <c r="I59" s="27"/>
      <c r="J59" s="117" t="s">
        <v>95</v>
      </c>
      <c r="K59" s="118"/>
    </row>
    <row r="60" spans="1:11" ht="20" customHeight="1"/>
    <row r="61" spans="1:11" ht="20" customHeight="1">
      <c r="B61" s="109"/>
      <c r="C61" s="109"/>
      <c r="D61" s="23" t="s">
        <v>90</v>
      </c>
      <c r="E61" s="109" t="s">
        <v>91</v>
      </c>
      <c r="F61" s="109"/>
      <c r="G61" s="20" t="s">
        <v>92</v>
      </c>
      <c r="H61" s="20" t="s">
        <v>93</v>
      </c>
      <c r="I61" s="119" t="s">
        <v>20</v>
      </c>
      <c r="J61" s="119"/>
      <c r="K61" s="38" t="s">
        <v>50</v>
      </c>
    </row>
    <row r="62" spans="1:11" ht="20" customHeight="1">
      <c r="B62" s="109">
        <v>1</v>
      </c>
      <c r="C62" s="109"/>
      <c r="D62" s="24" t="s">
        <v>96</v>
      </c>
      <c r="E62" s="110" t="s">
        <v>97</v>
      </c>
      <c r="F62" s="111"/>
      <c r="G62" s="20">
        <v>100</v>
      </c>
      <c r="H62" s="20">
        <v>5</v>
      </c>
      <c r="I62" s="112">
        <f>SUM(G62*H62)</f>
        <v>500</v>
      </c>
      <c r="J62" s="113"/>
      <c r="K62" s="39"/>
    </row>
    <row r="63" spans="1:11" ht="20" customHeight="1">
      <c r="B63" s="109">
        <v>2</v>
      </c>
      <c r="C63" s="109"/>
      <c r="D63" s="24"/>
      <c r="E63" s="109"/>
      <c r="F63" s="109"/>
      <c r="G63" s="20"/>
      <c r="H63" s="20"/>
      <c r="I63" s="112"/>
      <c r="J63" s="113"/>
      <c r="K63" s="39"/>
    </row>
    <row r="64" spans="1:11" ht="20" customHeight="1">
      <c r="B64" s="95" t="s">
        <v>20</v>
      </c>
      <c r="C64" s="96"/>
      <c r="D64" s="96"/>
      <c r="E64" s="96"/>
      <c r="F64" s="97"/>
      <c r="G64" s="22"/>
      <c r="H64" s="22">
        <f>SUM(H47:H63)</f>
        <v>5</v>
      </c>
      <c r="I64" s="98">
        <f>SUM(I62:J63)</f>
        <v>500</v>
      </c>
      <c r="J64" s="99"/>
      <c r="K64" s="35"/>
    </row>
    <row r="65" spans="2:11" ht="20" customHeight="1">
      <c r="B65" s="14" t="s">
        <v>86</v>
      </c>
      <c r="C65" s="14"/>
      <c r="D65" s="14" t="s">
        <v>94</v>
      </c>
      <c r="E65" s="14"/>
      <c r="F65" s="14" t="s">
        <v>27</v>
      </c>
      <c r="G65" s="14" t="s">
        <v>88</v>
      </c>
      <c r="H65" s="14"/>
      <c r="I65" s="14"/>
      <c r="J65" s="14" t="s">
        <v>29</v>
      </c>
      <c r="K65" s="14"/>
    </row>
    <row r="77" spans="2:11" s="1" customFormat="1" ht="17">
      <c r="K77" s="40"/>
    </row>
    <row r="78" spans="2:11" s="1" customFormat="1" ht="17">
      <c r="K78" s="40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7:C27"/>
    <mergeCell ref="I27:J27"/>
    <mergeCell ref="B42:C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B48:F48"/>
    <mergeCell ref="G48:J48"/>
    <mergeCell ref="B49:F49"/>
    <mergeCell ref="G49:J49"/>
    <mergeCell ref="J59:K59"/>
    <mergeCell ref="B61:C61"/>
    <mergeCell ref="E61:F61"/>
    <mergeCell ref="I61:J61"/>
    <mergeCell ref="A54:K54"/>
    <mergeCell ref="F56:G56"/>
    <mergeCell ref="J56:K56"/>
    <mergeCell ref="F57:G57"/>
    <mergeCell ref="J57:K57"/>
    <mergeCell ref="B64:F64"/>
    <mergeCell ref="I64:J64"/>
    <mergeCell ref="D11:D42"/>
    <mergeCell ref="D43:D45"/>
    <mergeCell ref="E29:F42"/>
    <mergeCell ref="E27:F28"/>
    <mergeCell ref="E15:F26"/>
    <mergeCell ref="E11:F14"/>
    <mergeCell ref="B62:C62"/>
    <mergeCell ref="E62:F62"/>
    <mergeCell ref="I62:J62"/>
    <mergeCell ref="B63:C63"/>
    <mergeCell ref="E63:F63"/>
    <mergeCell ref="I63:J63"/>
    <mergeCell ref="F58:G58"/>
    <mergeCell ref="J58:K58"/>
  </mergeCells>
  <pageMargins left="0.69930555555555596" right="0.69930555555555596" top="0.75" bottom="0.75" header="0.3" footer="0.3"/>
  <pageSetup paperSize="9" scale="6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2021-04-21T03:38:10Z</cp:lastPrinted>
  <dcterms:created xsi:type="dcterms:W3CDTF">2014-04-15T08:52:00Z</dcterms:created>
  <dcterms:modified xsi:type="dcterms:W3CDTF">2021-04-21T03:38:13Z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