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25"/>
  </bookViews>
  <sheets>
    <sheet name="员工报销明细" sheetId="3" r:id="rId1"/>
    <sheet name="交通费用报销明细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<sst xmlns="http://schemas.openxmlformats.org/spreadsheetml/2006/main" count="169" uniqueCount="144">
  <si>
    <t>【借款报销单】</t>
  </si>
  <si>
    <t>团号：HMOA-221101-HCB873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</si>
  <si>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</si>
  <si>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</si>
  <si>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</si>
  <si>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</si>
  <si>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</si>
  <si>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</si>
  <si>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</si>
  <si>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</si>
  <si>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</si>
  <si>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</si>
  <si>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</si>
  <si>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</si>
  <si>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</si>
  <si>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</si>
  <si>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</si>
  <si>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</si>
  <si>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货拉拉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</si>
  <si>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</si>
  <si>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</si>
  <si>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</si>
  <si>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</si>
  <si>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</si>
  <si>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</si>
  <si>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</si>
  <si>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</si>
  <si>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</si>
  <si>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</si>
  <si>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</si>
  <si>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午餐11.15利昌发</t>
  </si>
  <si>
    <t>午餐11.16-18新白鹿</t>
  </si>
  <si>
    <t>小南国11.15晚餐</t>
  </si>
  <si>
    <t>活动餐费合计</t>
  </si>
  <si>
    <t>现地采买费用</t>
  </si>
  <si>
    <t>口罩</t>
  </si>
  <si>
    <t>尽量提供可用的原始发票，发票项目不可用的，且开票需要加收税点的可以不提供原始发票。网上交易均需提供交易截图。</t>
  </si>
  <si>
    <t>保温杯</t>
  </si>
  <si>
    <t>保温杯加急</t>
  </si>
  <si>
    <t>相框加急</t>
  </si>
  <si>
    <t>相框</t>
  </si>
  <si>
    <t>车衣</t>
  </si>
  <si>
    <t>矿泉水</t>
  </si>
  <si>
    <t>啤酒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</si>
  <si>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</si>
  <si>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</si>
  <si>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</si>
  <si>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</si>
  <si>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</si>
  <si>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车头牌</t>
  </si>
  <si>
    <t>横幅</t>
  </si>
  <si>
    <t>照片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</si>
  <si>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</si>
  <si>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</si>
  <si>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</si>
  <si>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</si>
  <si>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</si>
  <si>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</si>
  <si>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</si>
  <si>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</si>
  <si>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闪送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</si>
  <si>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</si>
  <si>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</si>
  <si>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</si>
  <si>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</si>
  <si>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</si>
  <si>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</si>
  <si>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</si>
  <si>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</si>
  <si>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</si>
  <si>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</si>
  <si>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</si>
  <si>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</si>
  <si>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2022BMW售后非技术内训师研讨会与会名单</t>
  </si>
  <si>
    <t>姓名</t>
  </si>
  <si>
    <t>经销商</t>
  </si>
  <si>
    <t>报销金额</t>
  </si>
  <si>
    <t>备注</t>
  </si>
  <si>
    <t>贾帅</t>
  </si>
  <si>
    <t>南宁粤宝</t>
  </si>
  <si>
    <t>沈凯</t>
  </si>
  <si>
    <t>嘉兴之宝</t>
  </si>
  <si>
    <t>王帅</t>
  </si>
  <si>
    <t>商丘宝莲明</t>
  </si>
  <si>
    <t>高铁票丢失，599</t>
  </si>
  <si>
    <t>柳猛</t>
  </si>
  <si>
    <t>商丘商德宝</t>
  </si>
  <si>
    <t>马训</t>
  </si>
  <si>
    <t>贵阳宝源</t>
  </si>
  <si>
    <t>刘张阳</t>
  </si>
  <si>
    <t>深圳创丰宝</t>
  </si>
  <si>
    <t>陈燕婷</t>
  </si>
  <si>
    <t>深圳宝源行</t>
  </si>
  <si>
    <t>无报销</t>
  </si>
  <si>
    <t>张芳艳</t>
  </si>
  <si>
    <t>宣城宝利丰</t>
  </si>
  <si>
    <t>吴玉洁</t>
  </si>
  <si>
    <t>丹阳宝德</t>
  </si>
  <si>
    <t>徐起</t>
  </si>
  <si>
    <t>东阳金昌宝顺</t>
  </si>
  <si>
    <t>高明洋</t>
  </si>
  <si>
    <t>哈尔滨宝诚</t>
  </si>
  <si>
    <t>孙伟</t>
  </si>
  <si>
    <t>济南大友宝龙</t>
  </si>
  <si>
    <t>高庆宇</t>
  </si>
  <si>
    <t>秦皇岛威宝</t>
  </si>
  <si>
    <t>合：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</si>
  <si>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</si>
  <si>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</si>
  <si>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</si>
  <si>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</si>
  <si>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</si>
  <si>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</si>
  <si>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</si>
  <si>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</si>
  <si>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</si>
  <si>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</si>
  <si>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22.12.2</t>
  </si>
  <si>
    <t>报销日期:</t>
  </si>
  <si>
    <t>22.12.9</t>
  </si>
  <si>
    <t>团号:</t>
  </si>
  <si>
    <t>HMOA-221201-SXY873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</si>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</sst>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0"/>
      <color theme="1"/>
      <name val="BMW Type Global Regular"/>
      <charset val="134"/>
    </font>
    <font>
      <sz val="11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6" fillId="3" borderId="8" xfId="49" applyFont="1" applyFill="1" applyBorder="1" applyAlignment="1">
      <alignment horizontal="center" vertical="center"/>
    </xf>
    <xf numFmtId="0" fontId="7" fillId="4" borderId="11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/>
    </xf>
    <xf numFmtId="0" fontId="9" fillId="0" borderId="8" xfId="49" applyFont="1" applyFill="1" applyBorder="1" applyAlignment="1">
      <alignment horizontal="center" vertical="center"/>
    </xf>
    <xf numFmtId="0" fontId="8" fillId="0" borderId="8" xfId="49" applyNumberFormat="1" applyFont="1" applyFill="1" applyBorder="1" applyAlignment="1">
      <alignment horizontal="center" vertical="center"/>
    </xf>
    <xf numFmtId="49" fontId="8" fillId="0" borderId="8" xfId="49" applyNumberFormat="1" applyFont="1" applyFill="1" applyBorder="1" applyAlignment="1">
      <alignment horizontal="center" vertical="center"/>
    </xf>
    <xf numFmtId="179" fontId="8" fillId="0" borderId="8" xfId="49" applyNumberFormat="1" applyFont="1" applyFill="1" applyBorder="1" applyAlignment="1">
      <alignment horizontal="center" vertical="center"/>
    </xf>
    <xf numFmtId="1" fontId="8" fillId="0" borderId="8" xfId="49" applyNumberFormat="1" applyFont="1" applyFill="1" applyBorder="1" applyAlignment="1">
      <alignment horizontal="center" vertical="center"/>
    </xf>
    <xf numFmtId="1" fontId="8" fillId="0" borderId="6" xfId="49" applyNumberFormat="1" applyFont="1" applyFill="1" applyBorder="1" applyAlignment="1">
      <alignment horizontal="center" vertical="center"/>
    </xf>
    <xf numFmtId="1" fontId="8" fillId="0" borderId="12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79" fontId="11" fillId="8" borderId="8" xfId="0" applyNumberFormat="1" applyFont="1" applyFill="1" applyBorder="1" applyAlignment="1">
      <alignment horizontal="center" vertical="center"/>
    </xf>
    <xf numFmtId="180" fontId="11" fillId="7" borderId="8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9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180" fontId="10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9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0" fillId="1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45" workbookViewId="0">
      <selection activeCell="F44" sqref="F44"/>
    </sheetView>
  </sheetViews>
  <sheetFormatPr defaultColWidth="9" defaultRowHeight="21" customHeight="1"/>
  <cols>
    <col min="1" max="1" width="9" style="62"/>
    <col min="2" max="2" width="16.75" customWidth="1"/>
    <col min="3" max="3" width="10.375" style="63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4" t="s">
        <v>1</v>
      </c>
      <c r="I4" s="64"/>
      <c r="J4" s="64" t="s">
        <v>2</v>
      </c>
    </row>
    <row r="5" customHeight="1" spans="8:10">
      <c r="H5" s="65"/>
      <c r="I5" s="65"/>
      <c r="J5" s="65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69" t="s">
        <v>6</v>
      </c>
      <c r="G6" s="69"/>
      <c r="H6" s="69"/>
      <c r="I6" s="69"/>
      <c r="J6" s="67" t="s">
        <v>7</v>
      </c>
    </row>
    <row r="7" customHeight="1" spans="1:10">
      <c r="A7" s="66"/>
      <c r="B7" s="67"/>
      <c r="C7" s="70" t="s">
        <v>8</v>
      </c>
      <c r="D7" s="71" t="s">
        <v>9</v>
      </c>
      <c r="E7" s="68" t="s">
        <v>10</v>
      </c>
      <c r="F7" s="69" t="s">
        <v>11</v>
      </c>
      <c r="G7" s="69" t="s">
        <v>12</v>
      </c>
      <c r="H7" s="69" t="s">
        <v>13</v>
      </c>
      <c r="I7" s="69" t="s">
        <v>14</v>
      </c>
      <c r="J7" s="67"/>
    </row>
    <row r="8" customHeight="1" spans="1:10">
      <c r="A8" s="72">
        <v>1</v>
      </c>
      <c r="B8" s="73" t="s">
        <v>15</v>
      </c>
      <c r="C8" s="74">
        <v>0</v>
      </c>
      <c r="D8" s="75"/>
      <c r="E8" s="74">
        <f>C8*D8</f>
        <v>0</v>
      </c>
      <c r="F8" s="74">
        <v>12166.28</v>
      </c>
      <c r="G8" s="74">
        <v>599</v>
      </c>
      <c r="H8" s="74">
        <f>F8+G8</f>
        <v>12765.28</v>
      </c>
      <c r="I8" s="92" t="s">
        <v>16</v>
      </c>
      <c r="J8" s="93" t="s">
        <v>17</v>
      </c>
    </row>
    <row r="9" customHeight="1" spans="1:10">
      <c r="A9" s="72"/>
      <c r="B9" s="73"/>
      <c r="C9" s="74"/>
      <c r="D9" s="75"/>
      <c r="E9" s="74"/>
      <c r="F9" s="74">
        <v>73.5</v>
      </c>
      <c r="G9" s="74">
        <v>0</v>
      </c>
      <c r="H9" s="74">
        <f>F9+G9</f>
        <v>73.5</v>
      </c>
      <c r="I9" s="92" t="s">
        <v>18</v>
      </c>
      <c r="J9" s="94"/>
    </row>
    <row r="10" customHeight="1" spans="1:10">
      <c r="A10" s="72"/>
      <c r="B10" s="73"/>
      <c r="C10" s="74"/>
      <c r="D10" s="75"/>
      <c r="E10" s="74"/>
      <c r="F10" s="74">
        <v>0</v>
      </c>
      <c r="G10" s="74">
        <v>0</v>
      </c>
      <c r="H10" s="74">
        <f>F10+G10</f>
        <v>0</v>
      </c>
      <c r="I10" s="92"/>
      <c r="J10" s="94"/>
    </row>
    <row r="11" customHeight="1" spans="1:10">
      <c r="A11" s="72"/>
      <c r="B11" s="73"/>
      <c r="C11" s="74"/>
      <c r="D11" s="75"/>
      <c r="E11" s="74"/>
      <c r="F11" s="74">
        <v>0</v>
      </c>
      <c r="G11" s="74">
        <v>0</v>
      </c>
      <c r="H11" s="74">
        <f>F11+G11</f>
        <v>0</v>
      </c>
      <c r="I11" s="92"/>
      <c r="J11" s="94"/>
    </row>
    <row r="12" customHeight="1" spans="1:10">
      <c r="A12" s="72"/>
      <c r="B12" s="73"/>
      <c r="C12" s="74"/>
      <c r="D12" s="75"/>
      <c r="E12" s="74"/>
      <c r="F12" s="74">
        <v>0</v>
      </c>
      <c r="G12" s="74">
        <v>0</v>
      </c>
      <c r="H12" s="74">
        <f>F12+G12</f>
        <v>0</v>
      </c>
      <c r="I12" s="92"/>
      <c r="J12" s="94"/>
    </row>
    <row r="13" s="61" customFormat="1" customHeight="1" spans="1:10">
      <c r="A13" s="76"/>
      <c r="B13" s="77" t="s">
        <v>19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12239.78</v>
      </c>
      <c r="G13" s="78">
        <f t="shared" ref="G13:H13" si="0">SUM(G8:G12)</f>
        <v>599</v>
      </c>
      <c r="H13" s="78">
        <f t="shared" si="0"/>
        <v>12838.78</v>
      </c>
      <c r="I13" s="95"/>
      <c r="J13" s="96"/>
    </row>
    <row r="14" customHeight="1" spans="1:10">
      <c r="A14" s="79">
        <v>2</v>
      </c>
      <c r="B14" s="80" t="s">
        <v>20</v>
      </c>
      <c r="C14" s="81">
        <v>0</v>
      </c>
      <c r="D14" s="79"/>
      <c r="E14" s="81">
        <f>C14*D14</f>
        <v>0</v>
      </c>
      <c r="F14" s="74">
        <v>0</v>
      </c>
      <c r="G14" s="74">
        <v>0</v>
      </c>
      <c r="H14" s="74">
        <f>F14+G14</f>
        <v>0</v>
      </c>
      <c r="I14" s="92"/>
      <c r="J14" s="93" t="s">
        <v>21</v>
      </c>
    </row>
    <row r="15" customHeight="1" spans="1:10">
      <c r="A15" s="82"/>
      <c r="B15" s="83"/>
      <c r="C15" s="84"/>
      <c r="D15" s="82"/>
      <c r="E15" s="84"/>
      <c r="F15" s="74">
        <v>0</v>
      </c>
      <c r="G15" s="74">
        <v>0</v>
      </c>
      <c r="H15" s="74">
        <f t="shared" ref="H15" si="1">F15+G15</f>
        <v>0</v>
      </c>
      <c r="I15" s="92"/>
      <c r="J15" s="94"/>
    </row>
    <row r="16" s="61" customFormat="1" customHeight="1" spans="1:10">
      <c r="A16" s="76"/>
      <c r="B16" s="77" t="s">
        <v>22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95"/>
      <c r="J16" s="96"/>
    </row>
    <row r="17" customHeight="1" spans="1:10">
      <c r="A17" s="72">
        <v>3</v>
      </c>
      <c r="B17" s="73" t="s">
        <v>23</v>
      </c>
      <c r="C17" s="74">
        <v>0</v>
      </c>
      <c r="D17" s="75"/>
      <c r="E17" s="74">
        <f>C17*D17</f>
        <v>0</v>
      </c>
      <c r="F17" s="74">
        <v>5821.09</v>
      </c>
      <c r="G17" s="74">
        <v>0</v>
      </c>
      <c r="H17" s="74">
        <f>F17+G17</f>
        <v>5821.09</v>
      </c>
      <c r="I17" s="92"/>
      <c r="J17" s="97" t="s">
        <v>24</v>
      </c>
    </row>
    <row r="18" customHeight="1" spans="1:10">
      <c r="A18" s="72"/>
      <c r="B18" s="73"/>
      <c r="C18" s="74"/>
      <c r="D18" s="75"/>
      <c r="E18" s="74"/>
      <c r="F18" s="74">
        <v>1236</v>
      </c>
      <c r="G18" s="74">
        <v>0</v>
      </c>
      <c r="H18" s="74">
        <f>F18+G18</f>
        <v>1236</v>
      </c>
      <c r="I18" s="92" t="s">
        <v>25</v>
      </c>
      <c r="J18" s="98"/>
    </row>
    <row r="19" customHeight="1" spans="1:10">
      <c r="A19" s="72"/>
      <c r="B19" s="73"/>
      <c r="C19" s="74"/>
      <c r="D19" s="75"/>
      <c r="E19" s="74"/>
      <c r="F19" s="74">
        <v>0</v>
      </c>
      <c r="G19" s="74">
        <v>0</v>
      </c>
      <c r="H19" s="74">
        <f>F19+G19</f>
        <v>0</v>
      </c>
      <c r="I19" s="92"/>
      <c r="J19" s="98"/>
    </row>
    <row r="20" customHeight="1" spans="1:10">
      <c r="A20" s="72"/>
      <c r="B20" s="73"/>
      <c r="C20" s="74"/>
      <c r="D20" s="75"/>
      <c r="E20" s="74"/>
      <c r="F20" s="74">
        <v>0</v>
      </c>
      <c r="G20" s="74">
        <v>0</v>
      </c>
      <c r="H20" s="74">
        <f>F20+G20</f>
        <v>0</v>
      </c>
      <c r="I20" s="92"/>
      <c r="J20" s="98"/>
    </row>
    <row r="21" s="61" customFormat="1" customHeight="1" spans="1:10">
      <c r="A21" s="76"/>
      <c r="B21" s="77" t="s">
        <v>26</v>
      </c>
      <c r="C21" s="78">
        <f>SUM(C17)</f>
        <v>0</v>
      </c>
      <c r="D21" s="78">
        <f t="shared" ref="D21:E21" si="2">SUM(D17)</f>
        <v>0</v>
      </c>
      <c r="E21" s="78">
        <f t="shared" si="2"/>
        <v>0</v>
      </c>
      <c r="F21" s="78">
        <f>SUM(F17:F20)</f>
        <v>7057.09</v>
      </c>
      <c r="G21" s="78">
        <f t="shared" ref="G21:H21" si="3">SUM(G17:G20)</f>
        <v>0</v>
      </c>
      <c r="H21" s="78">
        <f t="shared" si="3"/>
        <v>7057.09</v>
      </c>
      <c r="I21" s="95"/>
      <c r="J21" s="99"/>
    </row>
    <row r="22" customHeight="1" spans="1:10">
      <c r="A22" s="72">
        <v>4</v>
      </c>
      <c r="B22" s="73" t="s">
        <v>27</v>
      </c>
      <c r="C22" s="74">
        <v>6800</v>
      </c>
      <c r="D22" s="75">
        <v>1</v>
      </c>
      <c r="E22" s="74">
        <f>C22*D22</f>
        <v>6800</v>
      </c>
      <c r="F22" s="74">
        <v>984</v>
      </c>
      <c r="G22" s="74">
        <v>0</v>
      </c>
      <c r="H22" s="74">
        <f>F22+G22</f>
        <v>984</v>
      </c>
      <c r="I22" s="92" t="s">
        <v>28</v>
      </c>
      <c r="J22" s="97" t="s">
        <v>29</v>
      </c>
    </row>
    <row r="23" customHeight="1" spans="1:10">
      <c r="A23" s="72"/>
      <c r="B23" s="73"/>
      <c r="C23" s="74"/>
      <c r="D23" s="75"/>
      <c r="E23" s="74"/>
      <c r="F23" s="85">
        <v>1680</v>
      </c>
      <c r="G23" s="85">
        <v>0</v>
      </c>
      <c r="H23" s="85">
        <f>F23+G23</f>
        <v>1680</v>
      </c>
      <c r="I23" s="100" t="s">
        <v>30</v>
      </c>
      <c r="J23" s="98"/>
    </row>
    <row r="24" customHeight="1" spans="1:10">
      <c r="A24" s="72"/>
      <c r="B24" s="73"/>
      <c r="C24" s="74"/>
      <c r="D24" s="75"/>
      <c r="E24" s="74"/>
      <c r="F24" s="74">
        <v>4877</v>
      </c>
      <c r="G24" s="74">
        <v>0</v>
      </c>
      <c r="H24" s="74">
        <f>F24+G24</f>
        <v>4877</v>
      </c>
      <c r="I24" s="92" t="s">
        <v>31</v>
      </c>
      <c r="J24" s="98"/>
    </row>
    <row r="25" customHeight="1" spans="1:10">
      <c r="A25" s="72"/>
      <c r="B25" s="73"/>
      <c r="C25" s="74"/>
      <c r="D25" s="75"/>
      <c r="E25" s="74"/>
      <c r="F25" s="85">
        <v>5202</v>
      </c>
      <c r="G25" s="85">
        <v>0</v>
      </c>
      <c r="H25" s="85">
        <f>F25+G25</f>
        <v>5202</v>
      </c>
      <c r="I25" s="100" t="s">
        <v>32</v>
      </c>
      <c r="J25" s="98"/>
    </row>
    <row r="26" s="61" customFormat="1" customHeight="1" spans="1:10">
      <c r="A26" s="76"/>
      <c r="B26" s="77" t="s">
        <v>33</v>
      </c>
      <c r="C26" s="78">
        <f>SUM(C22)</f>
        <v>6800</v>
      </c>
      <c r="D26" s="78">
        <f t="shared" ref="D26:E26" si="4">SUM(D22)</f>
        <v>1</v>
      </c>
      <c r="E26" s="78">
        <f t="shared" si="4"/>
        <v>6800</v>
      </c>
      <c r="F26" s="78">
        <f>SUM(F22:F25)</f>
        <v>12743</v>
      </c>
      <c r="G26" s="78">
        <f>SUM(G22:G25)</f>
        <v>0</v>
      </c>
      <c r="H26" s="78">
        <f>SUM(H22:H25)</f>
        <v>12743</v>
      </c>
      <c r="I26" s="95"/>
      <c r="J26" s="99"/>
    </row>
    <row r="27" customHeight="1" spans="1:10">
      <c r="A27" s="79">
        <v>5</v>
      </c>
      <c r="B27" s="80" t="s">
        <v>34</v>
      </c>
      <c r="C27" s="81">
        <v>2200</v>
      </c>
      <c r="D27" s="79">
        <v>1</v>
      </c>
      <c r="E27" s="81">
        <f>C27*D27</f>
        <v>2200</v>
      </c>
      <c r="F27" s="74">
        <v>18</v>
      </c>
      <c r="G27" s="74">
        <v>0</v>
      </c>
      <c r="H27" s="74">
        <f t="shared" ref="H27:H32" si="5">F27+G27</f>
        <v>18</v>
      </c>
      <c r="I27" s="101" t="s">
        <v>35</v>
      </c>
      <c r="J27" s="93" t="s">
        <v>36</v>
      </c>
    </row>
    <row r="28" customHeight="1" spans="1:10">
      <c r="A28" s="86"/>
      <c r="B28" s="87"/>
      <c r="C28" s="88"/>
      <c r="D28" s="86"/>
      <c r="E28" s="88"/>
      <c r="F28" s="74">
        <v>1560</v>
      </c>
      <c r="G28" s="74">
        <v>0</v>
      </c>
      <c r="H28" s="74">
        <f t="shared" si="5"/>
        <v>1560</v>
      </c>
      <c r="I28" s="92" t="s">
        <v>37</v>
      </c>
      <c r="J28" s="94"/>
    </row>
    <row r="29" customHeight="1" spans="1:10">
      <c r="A29" s="86"/>
      <c r="B29" s="87"/>
      <c r="C29" s="88"/>
      <c r="D29" s="86"/>
      <c r="E29" s="88"/>
      <c r="F29" s="74">
        <v>0</v>
      </c>
      <c r="G29" s="74">
        <v>76</v>
      </c>
      <c r="H29" s="74">
        <f t="shared" si="5"/>
        <v>76</v>
      </c>
      <c r="I29" s="92" t="s">
        <v>38</v>
      </c>
      <c r="J29" s="94"/>
    </row>
    <row r="30" customHeight="1" spans="1:10">
      <c r="A30" s="86"/>
      <c r="B30" s="87"/>
      <c r="C30" s="88"/>
      <c r="D30" s="86"/>
      <c r="E30" s="88"/>
      <c r="F30" s="74">
        <v>50.8</v>
      </c>
      <c r="G30" s="74">
        <v>0</v>
      </c>
      <c r="H30" s="74">
        <f t="shared" si="5"/>
        <v>50.8</v>
      </c>
      <c r="I30" s="92" t="s">
        <v>39</v>
      </c>
      <c r="J30" s="94"/>
    </row>
    <row r="31" customHeight="1" spans="1:10">
      <c r="A31" s="86"/>
      <c r="B31" s="87"/>
      <c r="C31" s="88"/>
      <c r="D31" s="86"/>
      <c r="E31" s="88"/>
      <c r="F31" s="74">
        <v>611.6</v>
      </c>
      <c r="G31" s="74">
        <v>0</v>
      </c>
      <c r="H31" s="74">
        <f t="shared" si="5"/>
        <v>611.6</v>
      </c>
      <c r="I31" s="92" t="s">
        <v>40</v>
      </c>
      <c r="J31" s="94"/>
    </row>
    <row r="32" customHeight="1" spans="1:10">
      <c r="A32" s="86"/>
      <c r="B32" s="87"/>
      <c r="C32" s="88"/>
      <c r="D32" s="86"/>
      <c r="E32" s="88"/>
      <c r="F32" s="74">
        <v>495</v>
      </c>
      <c r="G32" s="74">
        <v>0</v>
      </c>
      <c r="H32" s="74">
        <f t="shared" si="5"/>
        <v>495</v>
      </c>
      <c r="I32" s="92" t="s">
        <v>41</v>
      </c>
      <c r="J32" s="94"/>
    </row>
    <row r="33" customHeight="1" spans="1:10">
      <c r="A33" s="86"/>
      <c r="B33" s="87"/>
      <c r="C33" s="88"/>
      <c r="D33" s="86"/>
      <c r="E33" s="88"/>
      <c r="F33" s="85">
        <v>255</v>
      </c>
      <c r="G33" s="85">
        <v>75.22</v>
      </c>
      <c r="H33" s="85">
        <f t="shared" ref="H33:H34" si="6">F33+G33</f>
        <v>330.22</v>
      </c>
      <c r="I33" s="100" t="s">
        <v>42</v>
      </c>
      <c r="J33" s="94"/>
    </row>
    <row r="34" s="61" customFormat="1" customHeight="1" spans="1:10">
      <c r="A34" s="89"/>
      <c r="B34" s="83"/>
      <c r="C34" s="90"/>
      <c r="D34" s="89"/>
      <c r="E34" s="90"/>
      <c r="F34" s="74">
        <v>0</v>
      </c>
      <c r="G34" s="74">
        <v>236.1</v>
      </c>
      <c r="H34" s="74">
        <f t="shared" si="6"/>
        <v>236.1</v>
      </c>
      <c r="I34" s="92" t="s">
        <v>43</v>
      </c>
      <c r="J34" s="94"/>
    </row>
    <row r="35" s="61" customFormat="1" customHeight="1" spans="1:10">
      <c r="A35" s="76"/>
      <c r="B35" s="77" t="s">
        <v>44</v>
      </c>
      <c r="C35" s="78">
        <f>SUM(C27)</f>
        <v>2200</v>
      </c>
      <c r="D35" s="78">
        <f t="shared" ref="D35:E35" si="7">SUM(D27)</f>
        <v>1</v>
      </c>
      <c r="E35" s="78">
        <f t="shared" si="7"/>
        <v>2200</v>
      </c>
      <c r="F35" s="78">
        <f>SUM(F27:F33)</f>
        <v>2990.4</v>
      </c>
      <c r="G35" s="78">
        <f>SUM(G27:G33)</f>
        <v>151.22</v>
      </c>
      <c r="H35" s="78">
        <f>SUM(H27:H33)</f>
        <v>3141.62</v>
      </c>
      <c r="I35" s="95"/>
      <c r="J35" s="96"/>
    </row>
    <row r="36" customHeight="1" spans="1:10">
      <c r="A36" s="72">
        <v>6</v>
      </c>
      <c r="B36" s="73" t="s">
        <v>45</v>
      </c>
      <c r="C36" s="74">
        <v>0</v>
      </c>
      <c r="D36" s="75"/>
      <c r="E36" s="74">
        <f t="shared" ref="E35:E53" si="8">C36*D36</f>
        <v>0</v>
      </c>
      <c r="F36" s="74">
        <v>0</v>
      </c>
      <c r="G36" s="74">
        <v>0</v>
      </c>
      <c r="H36" s="74">
        <f t="shared" ref="H35:H53" si="9">F36+G36</f>
        <v>0</v>
      </c>
      <c r="I36" s="92"/>
      <c r="J36" s="93" t="s">
        <v>46</v>
      </c>
    </row>
    <row r="37" customHeight="1" spans="1:10">
      <c r="A37" s="72"/>
      <c r="B37" s="73"/>
      <c r="C37" s="74"/>
      <c r="D37" s="75"/>
      <c r="E37" s="74"/>
      <c r="F37" s="74">
        <v>0</v>
      </c>
      <c r="G37" s="74">
        <v>0</v>
      </c>
      <c r="H37" s="74">
        <f t="shared" si="9"/>
        <v>0</v>
      </c>
      <c r="I37" s="92"/>
      <c r="J37" s="98"/>
    </row>
    <row r="38" customHeight="1" spans="1:10">
      <c r="A38" s="72"/>
      <c r="B38" s="73"/>
      <c r="C38" s="74"/>
      <c r="D38" s="75"/>
      <c r="E38" s="74"/>
      <c r="F38" s="74">
        <v>0</v>
      </c>
      <c r="G38" s="74">
        <v>0</v>
      </c>
      <c r="H38" s="74">
        <f t="shared" si="9"/>
        <v>0</v>
      </c>
      <c r="I38" s="92"/>
      <c r="J38" s="98"/>
    </row>
    <row r="39" customHeight="1" spans="1:10">
      <c r="A39" s="72"/>
      <c r="B39" s="73"/>
      <c r="C39" s="74"/>
      <c r="D39" s="75"/>
      <c r="E39" s="74"/>
      <c r="F39" s="74">
        <v>0</v>
      </c>
      <c r="G39" s="74">
        <v>0</v>
      </c>
      <c r="H39" s="74">
        <f t="shared" si="9"/>
        <v>0</v>
      </c>
      <c r="I39" s="92"/>
      <c r="J39" s="98"/>
    </row>
    <row r="40" s="61" customFormat="1" customHeight="1" spans="1:10">
      <c r="A40" s="76"/>
      <c r="B40" s="77" t="s">
        <v>47</v>
      </c>
      <c r="C40" s="78">
        <f>SUM(C36)</f>
        <v>0</v>
      </c>
      <c r="D40" s="78">
        <f t="shared" ref="D40:E40" si="10">SUM(D36)</f>
        <v>0</v>
      </c>
      <c r="E40" s="78">
        <f t="shared" si="10"/>
        <v>0</v>
      </c>
      <c r="F40" s="78">
        <f>SUM(F36:F39)</f>
        <v>0</v>
      </c>
      <c r="G40" s="78">
        <f t="shared" ref="G40:H40" si="11">SUM(G36:G39)</f>
        <v>0</v>
      </c>
      <c r="H40" s="78">
        <f t="shared" si="11"/>
        <v>0</v>
      </c>
      <c r="I40" s="95"/>
      <c r="J40" s="99"/>
    </row>
    <row r="41" customHeight="1" spans="1:10">
      <c r="A41" s="72">
        <v>7</v>
      </c>
      <c r="B41" s="73" t="s">
        <v>48</v>
      </c>
      <c r="C41" s="74">
        <v>0</v>
      </c>
      <c r="D41" s="75"/>
      <c r="E41" s="74">
        <f t="shared" si="8"/>
        <v>0</v>
      </c>
      <c r="F41" s="74">
        <v>25</v>
      </c>
      <c r="G41" s="74">
        <v>0</v>
      </c>
      <c r="H41" s="74">
        <f t="shared" si="9"/>
        <v>25</v>
      </c>
      <c r="I41" s="92" t="s">
        <v>49</v>
      </c>
      <c r="J41" s="102"/>
    </row>
    <row r="42" customHeight="1" spans="1:10">
      <c r="A42" s="72"/>
      <c r="B42" s="73"/>
      <c r="C42" s="74"/>
      <c r="D42" s="75"/>
      <c r="E42" s="74"/>
      <c r="F42" s="74">
        <v>25</v>
      </c>
      <c r="G42" s="74">
        <v>0</v>
      </c>
      <c r="H42" s="74">
        <f t="shared" si="9"/>
        <v>25</v>
      </c>
      <c r="I42" s="92" t="s">
        <v>50</v>
      </c>
      <c r="J42" s="103"/>
    </row>
    <row r="43" customHeight="1" spans="1:10">
      <c r="A43" s="72"/>
      <c r="B43" s="73"/>
      <c r="C43" s="74"/>
      <c r="D43" s="75"/>
      <c r="E43" s="74"/>
      <c r="F43" s="74">
        <v>160</v>
      </c>
      <c r="G43" s="74">
        <v>0</v>
      </c>
      <c r="H43" s="74">
        <f t="shared" si="9"/>
        <v>160</v>
      </c>
      <c r="I43" s="101" t="s">
        <v>51</v>
      </c>
      <c r="J43" s="103"/>
    </row>
    <row r="44" customHeight="1" spans="1:10">
      <c r="A44" s="72"/>
      <c r="B44" s="73"/>
      <c r="C44" s="74"/>
      <c r="D44" s="75"/>
      <c r="E44" s="74"/>
      <c r="F44" s="74">
        <v>0</v>
      </c>
      <c r="G44" s="74">
        <v>0</v>
      </c>
      <c r="H44" s="74">
        <f t="shared" si="9"/>
        <v>0</v>
      </c>
      <c r="I44" s="92"/>
      <c r="J44" s="103"/>
    </row>
    <row r="45" s="61" customFormat="1" customHeight="1" spans="1:10">
      <c r="A45" s="76"/>
      <c r="B45" s="77" t="s">
        <v>52</v>
      </c>
      <c r="C45" s="78">
        <f>SUM(C41)</f>
        <v>0</v>
      </c>
      <c r="D45" s="78">
        <f t="shared" ref="D45:E45" si="12">SUM(D41)</f>
        <v>0</v>
      </c>
      <c r="E45" s="78">
        <f t="shared" si="12"/>
        <v>0</v>
      </c>
      <c r="F45" s="78">
        <f>SUM(F41:F44)</f>
        <v>210</v>
      </c>
      <c r="G45" s="78">
        <f t="shared" ref="G45:H45" si="13">SUM(G41:G44)</f>
        <v>0</v>
      </c>
      <c r="H45" s="78">
        <f t="shared" si="13"/>
        <v>210</v>
      </c>
      <c r="I45" s="95"/>
      <c r="J45" s="104"/>
    </row>
    <row r="46" customHeight="1" spans="1:10">
      <c r="A46" s="72">
        <v>8</v>
      </c>
      <c r="B46" s="73" t="s">
        <v>53</v>
      </c>
      <c r="C46" s="74">
        <v>0</v>
      </c>
      <c r="D46" s="75"/>
      <c r="E46" s="74">
        <f t="shared" si="8"/>
        <v>0</v>
      </c>
      <c r="F46" s="74">
        <v>0</v>
      </c>
      <c r="G46" s="74">
        <v>0</v>
      </c>
      <c r="H46" s="74">
        <f t="shared" si="9"/>
        <v>0</v>
      </c>
      <c r="I46" s="92"/>
      <c r="J46" s="97" t="s">
        <v>54</v>
      </c>
    </row>
    <row r="47" customHeight="1" spans="1:10">
      <c r="A47" s="72"/>
      <c r="B47" s="73"/>
      <c r="C47" s="74"/>
      <c r="D47" s="75"/>
      <c r="E47" s="74"/>
      <c r="F47" s="74">
        <v>0</v>
      </c>
      <c r="G47" s="74">
        <v>0</v>
      </c>
      <c r="H47" s="74">
        <f t="shared" si="9"/>
        <v>0</v>
      </c>
      <c r="I47" s="92"/>
      <c r="J47" s="98"/>
    </row>
    <row r="48" s="61" customFormat="1" customHeight="1" spans="1:10">
      <c r="A48" s="76"/>
      <c r="B48" s="77" t="s">
        <v>55</v>
      </c>
      <c r="C48" s="78">
        <f>SUM(C46)</f>
        <v>0</v>
      </c>
      <c r="D48" s="78">
        <f t="shared" ref="D48:E48" si="14">SUM(D46)</f>
        <v>0</v>
      </c>
      <c r="E48" s="78">
        <f t="shared" si="14"/>
        <v>0</v>
      </c>
      <c r="F48" s="78">
        <f>SUM(F46:F47)</f>
        <v>0</v>
      </c>
      <c r="G48" s="78">
        <f t="shared" ref="G48:H48" si="15">SUM(G46:G47)</f>
        <v>0</v>
      </c>
      <c r="H48" s="78">
        <f t="shared" si="15"/>
        <v>0</v>
      </c>
      <c r="I48" s="95"/>
      <c r="J48" s="99"/>
    </row>
    <row r="49" customHeight="1" spans="1:10">
      <c r="A49" s="72">
        <v>9</v>
      </c>
      <c r="B49" s="73" t="s">
        <v>56</v>
      </c>
      <c r="C49" s="74">
        <v>0</v>
      </c>
      <c r="D49" s="75"/>
      <c r="E49" s="74">
        <f t="shared" si="8"/>
        <v>0</v>
      </c>
      <c r="F49" s="74">
        <v>0</v>
      </c>
      <c r="G49" s="74">
        <v>0</v>
      </c>
      <c r="H49" s="74">
        <f t="shared" si="9"/>
        <v>0</v>
      </c>
      <c r="I49" s="92"/>
      <c r="J49" s="93" t="s">
        <v>57</v>
      </c>
    </row>
    <row r="50" customHeight="1" spans="1:10">
      <c r="A50" s="72"/>
      <c r="B50" s="73"/>
      <c r="C50" s="74"/>
      <c r="D50" s="75"/>
      <c r="E50" s="74"/>
      <c r="F50" s="74">
        <v>0</v>
      </c>
      <c r="G50" s="74">
        <v>0</v>
      </c>
      <c r="H50" s="74">
        <f t="shared" si="9"/>
        <v>0</v>
      </c>
      <c r="I50" s="92"/>
      <c r="J50" s="94"/>
    </row>
    <row r="51" customHeight="1" spans="1:10">
      <c r="A51" s="72"/>
      <c r="B51" s="73"/>
      <c r="C51" s="74"/>
      <c r="D51" s="75"/>
      <c r="E51" s="74"/>
      <c r="F51" s="74">
        <v>0</v>
      </c>
      <c r="G51" s="74">
        <v>0</v>
      </c>
      <c r="H51" s="74">
        <f t="shared" si="9"/>
        <v>0</v>
      </c>
      <c r="I51" s="92"/>
      <c r="J51" s="94"/>
    </row>
    <row r="52" s="61" customFormat="1" customHeight="1" spans="1:10">
      <c r="A52" s="76"/>
      <c r="B52" s="77" t="s">
        <v>58</v>
      </c>
      <c r="C52" s="78">
        <f>SUM(C49)</f>
        <v>0</v>
      </c>
      <c r="D52" s="78">
        <f t="shared" ref="D52:E52" si="16">SUM(D49)</f>
        <v>0</v>
      </c>
      <c r="E52" s="78">
        <f t="shared" si="16"/>
        <v>0</v>
      </c>
      <c r="F52" s="78">
        <f>SUM(F49:F51)</f>
        <v>0</v>
      </c>
      <c r="G52" s="78">
        <f t="shared" ref="G52:H52" si="17">SUM(G49:G51)</f>
        <v>0</v>
      </c>
      <c r="H52" s="78">
        <f t="shared" si="17"/>
        <v>0</v>
      </c>
      <c r="I52" s="95"/>
      <c r="J52" s="96"/>
    </row>
    <row r="53" customHeight="1" spans="1:10">
      <c r="A53" s="79">
        <v>10</v>
      </c>
      <c r="B53" s="73" t="s">
        <v>59</v>
      </c>
      <c r="C53" s="74">
        <v>0</v>
      </c>
      <c r="D53" s="75"/>
      <c r="E53" s="74">
        <f t="shared" si="8"/>
        <v>0</v>
      </c>
      <c r="F53" s="74">
        <v>140</v>
      </c>
      <c r="G53" s="74">
        <v>0</v>
      </c>
      <c r="H53" s="74">
        <f t="shared" si="9"/>
        <v>140</v>
      </c>
      <c r="I53" s="92" t="s">
        <v>60</v>
      </c>
      <c r="J53" s="102"/>
    </row>
    <row r="54" customHeight="1" spans="1:10">
      <c r="A54" s="86"/>
      <c r="B54" s="73"/>
      <c r="C54" s="74"/>
      <c r="D54" s="75"/>
      <c r="E54" s="74"/>
      <c r="F54" s="74">
        <v>51</v>
      </c>
      <c r="G54" s="74">
        <v>0</v>
      </c>
      <c r="H54" s="74">
        <f t="shared" ref="H54:H59" si="18">F54+G54</f>
        <v>51</v>
      </c>
      <c r="I54" s="92" t="s">
        <v>61</v>
      </c>
      <c r="J54" s="103"/>
    </row>
    <row r="55" customHeight="1" spans="1:10">
      <c r="A55" s="86"/>
      <c r="B55" s="73"/>
      <c r="C55" s="74"/>
      <c r="D55" s="75"/>
      <c r="E55" s="74"/>
      <c r="F55" s="74">
        <v>0</v>
      </c>
      <c r="G55" s="74">
        <v>0</v>
      </c>
      <c r="H55" s="74">
        <f t="shared" si="18"/>
        <v>0</v>
      </c>
      <c r="I55" s="92"/>
      <c r="J55" s="103"/>
    </row>
    <row r="56" customHeight="1" spans="1:10">
      <c r="A56" s="86"/>
      <c r="B56" s="73"/>
      <c r="C56" s="74"/>
      <c r="D56" s="75"/>
      <c r="E56" s="74"/>
      <c r="F56" s="74">
        <v>0</v>
      </c>
      <c r="G56" s="74">
        <v>0</v>
      </c>
      <c r="H56" s="74">
        <f t="shared" si="18"/>
        <v>0</v>
      </c>
      <c r="I56" s="92"/>
      <c r="J56" s="103"/>
    </row>
    <row r="57" customHeight="1" spans="1:10">
      <c r="A57" s="86"/>
      <c r="B57" s="73"/>
      <c r="C57" s="74"/>
      <c r="D57" s="75"/>
      <c r="E57" s="74"/>
      <c r="F57" s="74">
        <v>0</v>
      </c>
      <c r="G57" s="74">
        <v>0</v>
      </c>
      <c r="H57" s="74">
        <f t="shared" si="18"/>
        <v>0</v>
      </c>
      <c r="I57" s="92"/>
      <c r="J57" s="103"/>
    </row>
    <row r="58" customHeight="1" spans="1:10">
      <c r="A58" s="86"/>
      <c r="B58" s="73"/>
      <c r="C58" s="74"/>
      <c r="D58" s="75"/>
      <c r="E58" s="74"/>
      <c r="F58" s="74">
        <v>0</v>
      </c>
      <c r="G58" s="74">
        <v>0</v>
      </c>
      <c r="H58" s="74">
        <f t="shared" si="18"/>
        <v>0</v>
      </c>
      <c r="I58" s="92"/>
      <c r="J58" s="103"/>
    </row>
    <row r="59" customHeight="1" spans="1:10">
      <c r="A59" s="82"/>
      <c r="B59" s="73"/>
      <c r="C59" s="74"/>
      <c r="D59" s="75"/>
      <c r="E59" s="74"/>
      <c r="F59" s="74">
        <v>0</v>
      </c>
      <c r="G59" s="74">
        <v>0</v>
      </c>
      <c r="H59" s="74">
        <f t="shared" si="18"/>
        <v>0</v>
      </c>
      <c r="I59" s="92"/>
      <c r="J59" s="103"/>
    </row>
    <row r="60" s="61" customFormat="1" customHeight="1" spans="1:10">
      <c r="A60" s="76"/>
      <c r="B60" s="77" t="s">
        <v>62</v>
      </c>
      <c r="C60" s="78">
        <f>SUM(C53)</f>
        <v>0</v>
      </c>
      <c r="D60" s="78">
        <f t="shared" ref="D60:E60" si="19">SUM(D53)</f>
        <v>0</v>
      </c>
      <c r="E60" s="78">
        <f t="shared" si="19"/>
        <v>0</v>
      </c>
      <c r="F60" s="78">
        <f>SUM(F53:F59)</f>
        <v>191</v>
      </c>
      <c r="G60" s="78">
        <f t="shared" ref="G60:H60" si="20">SUM(G53:G59)</f>
        <v>0</v>
      </c>
      <c r="H60" s="78">
        <f t="shared" si="20"/>
        <v>191</v>
      </c>
      <c r="I60" s="95"/>
      <c r="J60" s="104"/>
    </row>
    <row r="61" customHeight="1" spans="1:10">
      <c r="A61" s="76"/>
      <c r="B61" s="77" t="s">
        <v>63</v>
      </c>
      <c r="C61" s="78">
        <f>SUM(C60,C52,C48,C45,C40,C35,C26,C21,C16,C13)</f>
        <v>9000</v>
      </c>
      <c r="D61" s="78">
        <f t="shared" ref="D61:H61" si="21">SUM(D60,D52,D48,D45,D40,D35,D26,D21,D16,D13)</f>
        <v>2</v>
      </c>
      <c r="E61" s="78">
        <f t="shared" si="21"/>
        <v>9000</v>
      </c>
      <c r="F61" s="78">
        <f t="shared" si="21"/>
        <v>35431.27</v>
      </c>
      <c r="G61" s="78">
        <f t="shared" si="21"/>
        <v>750.22</v>
      </c>
      <c r="H61" s="78">
        <f t="shared" si="21"/>
        <v>36181.49</v>
      </c>
      <c r="I61" s="95"/>
      <c r="J61" s="105"/>
    </row>
    <row r="65" customHeight="1" spans="1:9">
      <c r="A65" s="106" t="s">
        <v>64</v>
      </c>
      <c r="B65" s="107"/>
      <c r="C65" s="108" t="s">
        <v>65</v>
      </c>
      <c r="D65" s="108"/>
      <c r="E65" s="108" t="s">
        <v>66</v>
      </c>
      <c r="F65" s="108"/>
      <c r="G65" s="108" t="s">
        <v>67</v>
      </c>
      <c r="H65" s="108"/>
      <c r="I65" s="114" t="s">
        <v>68</v>
      </c>
    </row>
    <row r="66" customHeight="1" spans="1:9">
      <c r="A66" s="109">
        <f>E61</f>
        <v>9000</v>
      </c>
      <c r="B66" s="110"/>
      <c r="C66" s="110">
        <f>H61</f>
        <v>36181.49</v>
      </c>
      <c r="D66" s="110"/>
      <c r="E66" s="110">
        <f>F61</f>
        <v>35431.27</v>
      </c>
      <c r="F66" s="110"/>
      <c r="G66" s="110">
        <f>G61</f>
        <v>750.22</v>
      </c>
      <c r="H66" s="110"/>
      <c r="I66" s="115">
        <f>A66-C66</f>
        <v>-27181.49</v>
      </c>
    </row>
    <row r="68" customHeight="1" spans="1:9">
      <c r="A68" s="111" t="s">
        <v>69</v>
      </c>
      <c r="B68" s="112"/>
      <c r="C68" s="113" t="s">
        <v>70</v>
      </c>
      <c r="D68" s="111"/>
      <c r="E68" s="111" t="s">
        <v>71</v>
      </c>
      <c r="F68" s="111"/>
      <c r="G68" s="111" t="s">
        <v>72</v>
      </c>
      <c r="H68" s="111"/>
      <c r="I68" s="112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0"/>
    <mergeCell ref="A22:A25"/>
    <mergeCell ref="A27:A34"/>
    <mergeCell ref="A36:A39"/>
    <mergeCell ref="A41:A44"/>
    <mergeCell ref="A46:A47"/>
    <mergeCell ref="A49:A51"/>
    <mergeCell ref="A53:A59"/>
    <mergeCell ref="B6:B7"/>
    <mergeCell ref="B8:B12"/>
    <mergeCell ref="B14:B15"/>
    <mergeCell ref="B17:B20"/>
    <mergeCell ref="B22:B25"/>
    <mergeCell ref="B27:B34"/>
    <mergeCell ref="B36:B39"/>
    <mergeCell ref="B41:B44"/>
    <mergeCell ref="B46:B47"/>
    <mergeCell ref="B49:B51"/>
    <mergeCell ref="B53:B59"/>
    <mergeCell ref="C8:C12"/>
    <mergeCell ref="C14:C15"/>
    <mergeCell ref="C17:C20"/>
    <mergeCell ref="C22:C25"/>
    <mergeCell ref="C27:C34"/>
    <mergeCell ref="C36:C39"/>
    <mergeCell ref="C41:C44"/>
    <mergeCell ref="C46:C47"/>
    <mergeCell ref="C49:C51"/>
    <mergeCell ref="C53:C59"/>
    <mergeCell ref="D8:D12"/>
    <mergeCell ref="D14:D15"/>
    <mergeCell ref="D17:D20"/>
    <mergeCell ref="D22:D25"/>
    <mergeCell ref="D27:D34"/>
    <mergeCell ref="D36:D39"/>
    <mergeCell ref="D41:D44"/>
    <mergeCell ref="D46:D47"/>
    <mergeCell ref="D49:D51"/>
    <mergeCell ref="D53:D59"/>
    <mergeCell ref="E8:E12"/>
    <mergeCell ref="E14:E15"/>
    <mergeCell ref="E17:E20"/>
    <mergeCell ref="E22:E25"/>
    <mergeCell ref="E27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1"/>
    <mergeCell ref="J22:J26"/>
    <mergeCell ref="J27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47" zoomScaleNormal="147" topLeftCell="A5" workbookViewId="0">
      <selection activeCell="B12" sqref="B12"/>
    </sheetView>
  </sheetViews>
  <sheetFormatPr defaultColWidth="9" defaultRowHeight="13.5" outlineLevelCol="5"/>
  <cols>
    <col min="1" max="2" width="9" style="50"/>
    <col min="3" max="3" width="12.875" style="50" customWidth="1"/>
    <col min="4" max="5" width="22" style="50" customWidth="1"/>
    <col min="6" max="6" width="22.125" style="50" customWidth="1"/>
    <col min="7" max="16384" width="9" style="50"/>
  </cols>
  <sheetData>
    <row r="1" spans="1:6">
      <c r="A1" s="51" t="s">
        <v>73</v>
      </c>
      <c r="B1" s="51"/>
      <c r="C1" s="51"/>
      <c r="D1" s="51"/>
      <c r="E1" s="51"/>
      <c r="F1" s="51"/>
    </row>
    <row r="2" spans="1:6">
      <c r="A2" s="51"/>
      <c r="B2" s="51"/>
      <c r="C2" s="51"/>
      <c r="D2" s="51"/>
      <c r="E2" s="51"/>
      <c r="F2" s="51"/>
    </row>
    <row r="3" ht="15.75" spans="1:6">
      <c r="A3" s="52" t="s">
        <v>3</v>
      </c>
      <c r="B3" s="52" t="s">
        <v>74</v>
      </c>
      <c r="C3" s="52" t="s">
        <v>75</v>
      </c>
      <c r="D3" s="52" t="s">
        <v>76</v>
      </c>
      <c r="E3" s="52" t="s">
        <v>11</v>
      </c>
      <c r="F3" s="52" t="s">
        <v>77</v>
      </c>
    </row>
    <row r="4" ht="14.25" spans="1:6">
      <c r="A4" s="53">
        <f t="shared" ref="A4:A16" si="0">ROW()-3</f>
        <v>1</v>
      </c>
      <c r="B4" s="54" t="s">
        <v>78</v>
      </c>
      <c r="C4" s="54" t="s">
        <v>79</v>
      </c>
      <c r="D4" s="55">
        <v>226</v>
      </c>
      <c r="E4" s="55">
        <v>226</v>
      </c>
      <c r="F4" s="56"/>
    </row>
    <row r="5" ht="14.25" spans="1:6">
      <c r="A5" s="53">
        <f t="shared" si="0"/>
        <v>2</v>
      </c>
      <c r="B5" s="54" t="s">
        <v>80</v>
      </c>
      <c r="C5" s="54" t="s">
        <v>81</v>
      </c>
      <c r="D5" s="55">
        <v>112</v>
      </c>
      <c r="E5" s="55">
        <v>112</v>
      </c>
      <c r="F5" s="56"/>
    </row>
    <row r="6" ht="14.25" spans="1:6">
      <c r="A6" s="53">
        <f t="shared" si="0"/>
        <v>3</v>
      </c>
      <c r="B6" s="54" t="s">
        <v>82</v>
      </c>
      <c r="C6" s="54" t="s">
        <v>83</v>
      </c>
      <c r="D6" s="55">
        <v>1500</v>
      </c>
      <c r="E6" s="55">
        <v>901</v>
      </c>
      <c r="F6" s="56" t="s">
        <v>84</v>
      </c>
    </row>
    <row r="7" ht="14.25" spans="1:6">
      <c r="A7" s="53">
        <f t="shared" si="0"/>
        <v>4</v>
      </c>
      <c r="B7" s="54" t="s">
        <v>85</v>
      </c>
      <c r="C7" s="54" t="s">
        <v>86</v>
      </c>
      <c r="D7" s="55">
        <v>1363</v>
      </c>
      <c r="E7" s="55">
        <v>1363</v>
      </c>
      <c r="F7" s="56"/>
    </row>
    <row r="8" ht="14.25" spans="1:6">
      <c r="A8" s="53">
        <f t="shared" si="0"/>
        <v>5</v>
      </c>
      <c r="B8" s="54" t="s">
        <v>87</v>
      </c>
      <c r="C8" s="54" t="s">
        <v>88</v>
      </c>
      <c r="D8" s="55">
        <v>621</v>
      </c>
      <c r="E8" s="55">
        <v>621</v>
      </c>
      <c r="F8" s="56"/>
    </row>
    <row r="9" ht="14.25" spans="1:6">
      <c r="A9" s="53">
        <f t="shared" si="0"/>
        <v>6</v>
      </c>
      <c r="B9" s="54" t="s">
        <v>89</v>
      </c>
      <c r="C9" s="54" t="s">
        <v>90</v>
      </c>
      <c r="D9" s="55">
        <v>2920.67</v>
      </c>
      <c r="E9" s="55">
        <v>2920.67</v>
      </c>
      <c r="F9" s="56"/>
    </row>
    <row r="10" ht="14.25" spans="1:6">
      <c r="A10" s="53">
        <f t="shared" si="0"/>
        <v>7</v>
      </c>
      <c r="B10" s="54" t="s">
        <v>91</v>
      </c>
      <c r="C10" s="54" t="s">
        <v>92</v>
      </c>
      <c r="D10" s="57">
        <v>0</v>
      </c>
      <c r="E10" s="57">
        <v>0</v>
      </c>
      <c r="F10" s="56" t="s">
        <v>93</v>
      </c>
    </row>
    <row r="11" ht="14.25" spans="1:6">
      <c r="A11" s="53">
        <f t="shared" si="0"/>
        <v>8</v>
      </c>
      <c r="B11" s="54" t="s">
        <v>94</v>
      </c>
      <c r="C11" s="54" t="s">
        <v>95</v>
      </c>
      <c r="D11" s="55">
        <v>662.5</v>
      </c>
      <c r="E11" s="55">
        <v>662.5</v>
      </c>
      <c r="F11" s="56"/>
    </row>
    <row r="12" ht="14.25" spans="1:6">
      <c r="A12" s="53">
        <f t="shared" si="0"/>
        <v>9</v>
      </c>
      <c r="B12" s="54" t="s">
        <v>96</v>
      </c>
      <c r="C12" s="54" t="s">
        <v>97</v>
      </c>
      <c r="D12" s="55">
        <v>189</v>
      </c>
      <c r="E12" s="55">
        <v>189</v>
      </c>
      <c r="F12" s="56"/>
    </row>
    <row r="13" ht="14.25" spans="1:6">
      <c r="A13" s="53">
        <f t="shared" si="0"/>
        <v>10</v>
      </c>
      <c r="B13" s="54" t="s">
        <v>98</v>
      </c>
      <c r="C13" s="54" t="s">
        <v>99</v>
      </c>
      <c r="D13" s="55">
        <v>1100.29</v>
      </c>
      <c r="E13" s="55">
        <v>1155.29</v>
      </c>
      <c r="F13" s="56"/>
    </row>
    <row r="14" ht="14.25" spans="1:6">
      <c r="A14" s="53">
        <f t="shared" si="0"/>
        <v>11</v>
      </c>
      <c r="B14" s="54" t="s">
        <v>100</v>
      </c>
      <c r="C14" s="54" t="s">
        <v>101</v>
      </c>
      <c r="D14" s="57">
        <v>0</v>
      </c>
      <c r="E14" s="57">
        <v>0</v>
      </c>
      <c r="F14" s="56" t="s">
        <v>93</v>
      </c>
    </row>
    <row r="15" ht="14.25" spans="1:6">
      <c r="A15" s="53">
        <f t="shared" si="0"/>
        <v>12</v>
      </c>
      <c r="B15" s="54" t="s">
        <v>102</v>
      </c>
      <c r="C15" s="54" t="s">
        <v>103</v>
      </c>
      <c r="D15" s="55">
        <v>1643.22</v>
      </c>
      <c r="E15" s="55">
        <v>1643.22</v>
      </c>
      <c r="F15" s="56"/>
    </row>
    <row r="16" spans="1:6">
      <c r="A16" s="53">
        <f t="shared" si="0"/>
        <v>13</v>
      </c>
      <c r="B16" s="58" t="s">
        <v>104</v>
      </c>
      <c r="C16" s="58" t="s">
        <v>105</v>
      </c>
      <c r="D16" s="57">
        <v>2427.6</v>
      </c>
      <c r="E16" s="57">
        <v>2427.6</v>
      </c>
      <c r="F16" s="58"/>
    </row>
    <row r="17" spans="1:6">
      <c r="A17" s="59" t="s">
        <v>106</v>
      </c>
      <c r="B17" s="60"/>
      <c r="C17" s="60"/>
      <c r="D17" s="57">
        <f>SUM(D4:D16)</f>
        <v>12765.28</v>
      </c>
      <c r="E17" s="57">
        <f>SUM(E4:E16)</f>
        <v>12221.28</v>
      </c>
      <c r="F17" s="58"/>
    </row>
  </sheetData>
  <mergeCells count="2">
    <mergeCell ref="A17:C17"/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G12" sqref="G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107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108</v>
      </c>
      <c r="E5" s="6"/>
      <c r="F5" s="7" t="s">
        <v>109</v>
      </c>
      <c r="G5" s="7"/>
      <c r="H5" s="6" t="s">
        <v>110</v>
      </c>
      <c r="I5" s="5"/>
      <c r="J5" s="7" t="s">
        <v>111</v>
      </c>
      <c r="K5" s="35"/>
    </row>
    <row r="6" ht="20.1" customHeight="1" spans="2:11">
      <c r="B6" s="8"/>
      <c r="C6" s="9"/>
      <c r="D6" s="10" t="s">
        <v>112</v>
      </c>
      <c r="E6" s="10"/>
      <c r="F6" s="11" t="s">
        <v>113</v>
      </c>
      <c r="G6" s="11"/>
      <c r="H6" s="10" t="s">
        <v>114</v>
      </c>
      <c r="I6" s="9"/>
      <c r="J6" s="11" t="s">
        <v>115</v>
      </c>
      <c r="K6" s="36"/>
    </row>
    <row r="7" ht="20.1" customHeight="1" spans="2:11">
      <c r="B7" s="8"/>
      <c r="C7" s="9"/>
      <c r="D7" s="10" t="s">
        <v>116</v>
      </c>
      <c r="E7" s="10"/>
      <c r="F7" s="11" t="s">
        <v>117</v>
      </c>
      <c r="G7" s="11"/>
      <c r="H7" s="10" t="s">
        <v>118</v>
      </c>
      <c r="I7" s="37"/>
      <c r="J7" s="11" t="s">
        <v>119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120</v>
      </c>
      <c r="I8" s="38"/>
      <c r="J8" s="15" t="s">
        <v>121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122</v>
      </c>
      <c r="E10" s="19" t="s">
        <v>123</v>
      </c>
      <c r="F10" s="20"/>
      <c r="G10" s="21" t="s">
        <v>124</v>
      </c>
      <c r="H10" s="20" t="s">
        <v>125</v>
      </c>
      <c r="I10" s="19" t="s">
        <v>126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127</v>
      </c>
      <c r="E11" s="22" t="s">
        <v>128</v>
      </c>
      <c r="F11" s="23"/>
      <c r="G11" s="25">
        <v>0</v>
      </c>
      <c r="H11" s="25"/>
      <c r="I11" s="40"/>
      <c r="J11" s="41"/>
      <c r="K11" s="42" t="s">
        <v>129</v>
      </c>
    </row>
    <row r="12" ht="20.1" customHeight="1" spans="2:11">
      <c r="B12" s="22">
        <v>2</v>
      </c>
      <c r="C12" s="23"/>
      <c r="D12" s="26"/>
      <c r="E12" s="27" t="s">
        <v>130</v>
      </c>
      <c r="F12" s="27"/>
      <c r="G12" s="25"/>
      <c r="H12" s="25"/>
      <c r="I12" s="40"/>
      <c r="J12" s="41"/>
      <c r="K12" s="42" t="s">
        <v>131</v>
      </c>
    </row>
    <row r="13" ht="20.1" customHeight="1" spans="2:11">
      <c r="B13" s="22">
        <v>3</v>
      </c>
      <c r="C13" s="23"/>
      <c r="D13" s="26"/>
      <c r="E13" s="22" t="s">
        <v>132</v>
      </c>
      <c r="F13" s="23"/>
      <c r="G13" s="25">
        <v>0</v>
      </c>
      <c r="H13" s="25"/>
      <c r="I13" s="40"/>
      <c r="J13" s="41"/>
      <c r="K13" s="42" t="s">
        <v>129</v>
      </c>
    </row>
    <row r="14" ht="20.1" customHeight="1" spans="2:11">
      <c r="B14" s="22">
        <v>4</v>
      </c>
      <c r="C14" s="23"/>
      <c r="D14" s="26"/>
      <c r="E14" s="22" t="s">
        <v>133</v>
      </c>
      <c r="F14" s="23"/>
      <c r="G14" s="25">
        <v>0</v>
      </c>
      <c r="H14" s="25"/>
      <c r="I14" s="40"/>
      <c r="J14" s="41"/>
      <c r="K14" s="42" t="s">
        <v>134</v>
      </c>
    </row>
    <row r="15" ht="20.1" customHeight="1" spans="2:11">
      <c r="B15" s="22">
        <v>5</v>
      </c>
      <c r="C15" s="23"/>
      <c r="D15" s="24" t="s">
        <v>59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63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125</v>
      </c>
      <c r="C20" s="21"/>
      <c r="D20" s="21"/>
      <c r="E20" s="21"/>
      <c r="F20" s="21"/>
      <c r="G20" s="21" t="s">
        <v>135</v>
      </c>
      <c r="H20" s="21"/>
      <c r="I20" s="21"/>
      <c r="J20" s="21"/>
      <c r="K20" s="21" t="s">
        <v>136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137</v>
      </c>
      <c r="C23" s="16"/>
      <c r="D23" s="16"/>
      <c r="E23" s="16"/>
      <c r="F23" s="16" t="s">
        <v>70</v>
      </c>
      <c r="G23" s="16" t="s">
        <v>138</v>
      </c>
      <c r="H23" s="16"/>
      <c r="I23" s="16"/>
      <c r="J23" s="16" t="s">
        <v>72</v>
      </c>
      <c r="K23" s="16"/>
    </row>
    <row r="26" ht="18.75" spans="1:11">
      <c r="A26" s="2" t="s">
        <v>139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108</v>
      </c>
      <c r="E28" s="6"/>
      <c r="F28" s="7"/>
      <c r="G28" s="7"/>
      <c r="H28" s="6" t="s">
        <v>110</v>
      </c>
      <c r="I28" s="5"/>
      <c r="J28" s="7"/>
      <c r="K28" s="35"/>
    </row>
    <row r="29" ht="20.1" customHeight="1" spans="2:11">
      <c r="B29" s="8"/>
      <c r="C29" s="9"/>
      <c r="D29" s="10" t="s">
        <v>112</v>
      </c>
      <c r="E29" s="10"/>
      <c r="F29" s="11"/>
      <c r="G29" s="11"/>
      <c r="H29" s="10" t="s">
        <v>114</v>
      </c>
      <c r="I29" s="9"/>
      <c r="J29" s="11"/>
      <c r="K29" s="36"/>
    </row>
    <row r="30" ht="20.1" customHeight="1" spans="2:11">
      <c r="B30" s="8"/>
      <c r="C30" s="9"/>
      <c r="D30" s="10" t="s">
        <v>116</v>
      </c>
      <c r="E30" s="10"/>
      <c r="F30" s="11"/>
      <c r="G30" s="11"/>
      <c r="H30" s="10" t="s">
        <v>118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120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140</v>
      </c>
      <c r="E33" s="27" t="s">
        <v>141</v>
      </c>
      <c r="F33" s="27"/>
      <c r="G33" s="25" t="s">
        <v>142</v>
      </c>
      <c r="H33" s="25" t="s">
        <v>143</v>
      </c>
      <c r="I33" s="25" t="s">
        <v>63</v>
      </c>
      <c r="J33" s="25"/>
      <c r="K33" s="48" t="s">
        <v>77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63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137</v>
      </c>
      <c r="C38" s="16"/>
      <c r="D38" s="16"/>
      <c r="E38" s="16"/>
      <c r="F38" s="16" t="s">
        <v>70</v>
      </c>
      <c r="G38" s="16" t="s">
        <v>138</v>
      </c>
      <c r="H38" s="16"/>
      <c r="I38" s="16"/>
      <c r="J38" s="16" t="s">
        <v>72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交通费用报销明细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2022-12-20T09:59:13Z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27BEF2FB2E234559A2CDCDB290BC98F0</vt:lpwstr>
  </property>
</Properties>
</file>