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<sst xmlns="http://schemas.openxmlformats.org/spreadsheetml/2006/main" count="93">
  <si>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</si>
  <si>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团号：HMOA-181009-SXY617</t>
  </si>
  <si>
    <t>会议日期：1.28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</si>
  <si>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</si>
  <si>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</si>
  <si>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</si>
  <si>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</si>
  <si>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</si>
  <si>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</si>
  <si>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</si>
  <si>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</si>
  <si>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</si>
  <si>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</si>
  <si>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</si>
  <si>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</si>
  <si>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</si>
  <si>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</si>
  <si>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</si>
  <si>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</si>
  <si>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</si>
  <si>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</si>
  <si>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</si>
  <si>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</si>
  <si>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</si>
  <si>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</si>
  <si>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</si>
  <si>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</si>
  <si>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</si>
  <si>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</si>
  <si>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</si>
  <si>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</si>
  <si>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</si>
  <si>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</si>
  <si>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</si>
  <si>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</si>
  <si>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</si>
  <si>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</si>
  <si>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</si>
  <si>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</si>
  <si>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</si>
  <si>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</si>
  <si>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</si>
  <si>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红酒运费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</si>
  <si>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</si>
  <si>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</si>
  <si>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</si>
  <si>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</si>
  <si>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</si>
  <si>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</si>
  <si>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</si>
  <si>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</si>
  <si>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</si>
  <si>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</si>
  <si>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</si>
  <si>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</si>
  <si>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</si>
  <si>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姚艺婷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</si>
  <si>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</si>
  <si>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</si>
  <si>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</si>
  <si>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</si>
  <si>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</si>
  <si>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</si>
  <si>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</si>
  <si>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1.24-1.25</t>
  </si>
  <si>
    <t>报销日期:</t>
  </si>
  <si>
    <t>团号:</t>
  </si>
  <si>
    <t>HMOA-190124-SHK620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</si>
  <si>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</si>
  <si>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</si>
  <si>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</si>
  <si>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</si>
  <si>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</si>
  <si>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</si>
  <si>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</si>
  <si>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</si>
  <si>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</si>
  <si>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</si>
  <si>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公司-家</t>
  </si>
  <si>
    <t>住宿费</t>
  </si>
  <si>
    <t>1.24 姚艺婷 于畅</t>
  </si>
  <si>
    <t>餐费</t>
  </si>
  <si>
    <t>1.24 姚艺婷 于畅 张羽</t>
  </si>
  <si>
    <t>1.25 姚艺婷 于畅 张羽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</si>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</sst>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0.00_);[Red]\(0.00\)"/>
    <numFmt numFmtId="178" formatCode="#,##0.00_ "/>
    <numFmt numFmtId="179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80" formatCode="#,##0.00_);[Red]\(#,##0.00\)"/>
    <numFmt numFmtId="42" formatCode="_ &quot;￥&quot;* #,##0_ ;_ &quot;￥&quot;* \-#,##0_ ;_ &quot;￥&quot;* &quot;-&quot;_ ;_ @_ "/>
    <numFmt numFmtId="181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15" borderId="17" applyNumberFormat="0" applyAlignment="0" applyProtection="0">
      <alignment vertical="center"/>
    </xf>
    <xf numFmtId="0" fontId="29" fillId="15" borderId="21" applyNumberFormat="0" applyAlignment="0" applyProtection="0">
      <alignment vertical="center"/>
    </xf>
    <xf numFmtId="0" fontId="26" fillId="25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181" fontId="3" fillId="2" borderId="0" xfId="50" applyNumberFormat="1" applyFont="1" applyFill="1" applyBorder="1" applyAlignment="1">
      <alignment horizontal="center" vertical="center"/>
    </xf>
    <xf numFmtId="181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J8" sqref="J8:J13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f>F25</f>
        <v>0</v>
      </c>
      <c r="H25" s="67"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186</v>
      </c>
      <c r="G45" s="67">
        <v>0</v>
      </c>
      <c r="H45" s="67">
        <f t="shared" si="0"/>
        <v>186</v>
      </c>
      <c r="I45" s="88" t="s">
        <v>42</v>
      </c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43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186</v>
      </c>
      <c r="G52" s="71">
        <f t="shared" ref="G52:H52" si="21">SUM(G45:G51)</f>
        <v>0</v>
      </c>
      <c r="H52" s="71">
        <f t="shared" si="21"/>
        <v>186</v>
      </c>
      <c r="I52" s="91"/>
      <c r="J52" s="98"/>
    </row>
    <row r="53" customHeight="1" spans="1:10">
      <c r="A53" s="69"/>
      <c r="B53" s="70" t="s">
        <v>44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186</v>
      </c>
      <c r="G53" s="71">
        <f t="shared" si="22"/>
        <v>0</v>
      </c>
      <c r="H53" s="71">
        <f t="shared" si="22"/>
        <v>186</v>
      </c>
      <c r="I53" s="91"/>
      <c r="J53" s="99"/>
    </row>
    <row r="57" customHeight="1" spans="1:9">
      <c r="A57" s="79" t="s">
        <v>45</v>
      </c>
      <c r="B57" s="80"/>
      <c r="C57" s="81" t="s">
        <v>46</v>
      </c>
      <c r="D57" s="81"/>
      <c r="E57" s="81" t="s">
        <v>47</v>
      </c>
      <c r="F57" s="81"/>
      <c r="G57" s="81" t="s">
        <v>48</v>
      </c>
      <c r="H57" s="81"/>
      <c r="I57" s="100" t="s">
        <v>49</v>
      </c>
    </row>
    <row r="58" customHeight="1" spans="1:9">
      <c r="A58" s="82">
        <f>E53</f>
        <v>0</v>
      </c>
      <c r="B58" s="83"/>
      <c r="C58" s="83">
        <f>H53</f>
        <v>186</v>
      </c>
      <c r="D58" s="83"/>
      <c r="E58" s="83">
        <f>F53</f>
        <v>186</v>
      </c>
      <c r="F58" s="83"/>
      <c r="G58" s="83">
        <f>G53</f>
        <v>0</v>
      </c>
      <c r="H58" s="83"/>
      <c r="I58" s="101">
        <f>A58-G58</f>
        <v>0</v>
      </c>
    </row>
    <row r="60" customHeight="1" spans="1:9">
      <c r="A60" s="84" t="s">
        <v>50</v>
      </c>
      <c r="B60" s="85"/>
      <c r="C60" s="86" t="s">
        <v>51</v>
      </c>
      <c r="D60" s="84"/>
      <c r="E60" s="84" t="s">
        <v>52</v>
      </c>
      <c r="F60" s="84"/>
      <c r="G60" s="84" t="s">
        <v>53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13" workbookViewId="0">
      <selection activeCell="G19" sqref="G19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38">
        <v>43493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9"/>
      <c r="J8" s="40" t="s">
        <v>67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2"/>
      <c r="J11" s="43"/>
      <c r="K11" s="44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22</v>
      </c>
      <c r="H12" s="25">
        <f>G12</f>
        <v>22</v>
      </c>
      <c r="I12" s="42"/>
      <c r="J12" s="43"/>
      <c r="K12" s="44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528</v>
      </c>
      <c r="H13" s="25">
        <f>G13</f>
        <v>528</v>
      </c>
      <c r="I13" s="42"/>
      <c r="J13" s="43"/>
      <c r="K13" s="44" t="s">
        <v>80</v>
      </c>
    </row>
    <row r="14" ht="20.1" customHeight="1" spans="2:11">
      <c r="B14" s="22">
        <v>4</v>
      </c>
      <c r="C14" s="23"/>
      <c r="D14" s="26"/>
      <c r="E14" s="22"/>
      <c r="F14" s="23" t="s">
        <v>81</v>
      </c>
      <c r="G14" s="25">
        <v>123.82</v>
      </c>
      <c r="H14" s="25"/>
      <c r="I14" s="42"/>
      <c r="J14" s="43">
        <f>G14</f>
        <v>123.82</v>
      </c>
      <c r="K14" s="44" t="s">
        <v>82</v>
      </c>
    </row>
    <row r="15" ht="14.25" spans="2:11">
      <c r="B15" s="22">
        <v>5</v>
      </c>
      <c r="C15" s="23"/>
      <c r="D15" s="26"/>
      <c r="E15" s="22" t="s">
        <v>81</v>
      </c>
      <c r="F15" s="23"/>
      <c r="G15" s="25">
        <v>244.52</v>
      </c>
      <c r="H15" s="25">
        <f>G15</f>
        <v>244.52</v>
      </c>
      <c r="I15" s="42"/>
      <c r="J15" s="43"/>
      <c r="K15" s="45" t="s">
        <v>83</v>
      </c>
    </row>
    <row r="16" ht="20.1" customHeight="1" spans="2:11">
      <c r="B16" s="22">
        <v>6</v>
      </c>
      <c r="C16" s="23"/>
      <c r="D16" s="24" t="s">
        <v>41</v>
      </c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6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22">
        <v>8</v>
      </c>
      <c r="C18" s="23"/>
      <c r="D18" s="28"/>
      <c r="E18" s="27"/>
      <c r="F18" s="27"/>
      <c r="G18" s="25">
        <v>0</v>
      </c>
      <c r="H18" s="25"/>
      <c r="I18" s="42"/>
      <c r="J18" s="43"/>
      <c r="K18" s="44"/>
    </row>
    <row r="19" ht="20.1" customHeight="1" spans="2:11">
      <c r="B19" s="19" t="s">
        <v>44</v>
      </c>
      <c r="C19" s="29"/>
      <c r="D19" s="29"/>
      <c r="E19" s="29"/>
      <c r="F19" s="20"/>
      <c r="G19" s="30">
        <f>SUM(G11:G18)</f>
        <v>918.34</v>
      </c>
      <c r="H19" s="30">
        <f>SUM(H11:H18)</f>
        <v>794.52</v>
      </c>
      <c r="I19" s="46">
        <f>SUM(I11:J18)</f>
        <v>123.82</v>
      </c>
      <c r="J19" s="47"/>
      <c r="K19" s="48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9"/>
      <c r="K20" s="16"/>
    </row>
    <row r="21" ht="20.1" customHeight="1" spans="2:11">
      <c r="B21" s="21" t="s">
        <v>71</v>
      </c>
      <c r="C21" s="21"/>
      <c r="D21" s="21"/>
      <c r="E21" s="21"/>
      <c r="F21" s="21"/>
      <c r="G21" s="21" t="s">
        <v>84</v>
      </c>
      <c r="H21" s="21"/>
      <c r="I21" s="21"/>
      <c r="J21" s="21"/>
      <c r="K21" s="21" t="s">
        <v>85</v>
      </c>
    </row>
    <row r="22" ht="20.1" customHeight="1" spans="2:11">
      <c r="B22" s="31">
        <f>H19</f>
        <v>794.52</v>
      </c>
      <c r="C22" s="31"/>
      <c r="D22" s="31"/>
      <c r="E22" s="31"/>
      <c r="F22" s="31"/>
      <c r="G22" s="31">
        <f>I19</f>
        <v>123.82</v>
      </c>
      <c r="H22" s="31"/>
      <c r="I22" s="31"/>
      <c r="J22" s="31"/>
      <c r="K22" s="50">
        <f>SUM(B22:J22)</f>
        <v>918.34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86</v>
      </c>
      <c r="C24" s="16"/>
      <c r="D24" s="16"/>
      <c r="E24" s="16"/>
      <c r="F24" s="16" t="s">
        <v>51</v>
      </c>
      <c r="G24" s="16" t="s">
        <v>87</v>
      </c>
      <c r="H24" s="16"/>
      <c r="I24" s="16"/>
      <c r="J24" s="16" t="s">
        <v>53</v>
      </c>
      <c r="K24" s="16"/>
    </row>
    <row r="27" ht="18.75" spans="1:11">
      <c r="A27" s="2" t="s">
        <v>88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55</v>
      </c>
      <c r="E29" s="6"/>
      <c r="F29" s="7" t="str">
        <f>F5</f>
        <v>姚艺婷</v>
      </c>
      <c r="G29" s="7"/>
      <c r="H29" s="6" t="s">
        <v>57</v>
      </c>
      <c r="I29" s="5"/>
      <c r="J29" s="7" t="str">
        <f>J5</f>
        <v>业务助理</v>
      </c>
      <c r="K29" s="35"/>
    </row>
    <row r="30" ht="20.1" customHeight="1" spans="2:11">
      <c r="B30" s="8"/>
      <c r="C30" s="9"/>
      <c r="D30" s="10" t="s">
        <v>59</v>
      </c>
      <c r="E30" s="10"/>
      <c r="F30" s="11" t="str">
        <f>F6</f>
        <v>上海</v>
      </c>
      <c r="G30" s="11"/>
      <c r="H30" s="10" t="s">
        <v>61</v>
      </c>
      <c r="I30" s="9"/>
      <c r="J30" s="11" t="str">
        <f>J6</f>
        <v>上海事业部</v>
      </c>
      <c r="K30" s="36"/>
    </row>
    <row r="31" ht="20.1" customHeight="1" spans="2:11">
      <c r="B31" s="8"/>
      <c r="C31" s="9"/>
      <c r="D31" s="10" t="s">
        <v>63</v>
      </c>
      <c r="E31" s="10"/>
      <c r="F31" s="11" t="str">
        <f>F7</f>
        <v>1.24-1.25</v>
      </c>
      <c r="G31" s="11"/>
      <c r="H31" s="10" t="s">
        <v>65</v>
      </c>
      <c r="I31" s="37"/>
      <c r="J31" s="51">
        <f>J7</f>
        <v>43493</v>
      </c>
      <c r="K31" s="52"/>
    </row>
    <row r="32" ht="20.1" customHeight="1" spans="2:11">
      <c r="B32" s="12"/>
      <c r="C32" s="13"/>
      <c r="D32" s="14"/>
      <c r="E32" s="14"/>
      <c r="F32" s="15"/>
      <c r="G32" s="15"/>
      <c r="H32" s="14" t="s">
        <v>66</v>
      </c>
      <c r="I32" s="39"/>
      <c r="J32" s="15" t="str">
        <f>J8</f>
        <v>HMOA-190124-SHK620</v>
      </c>
      <c r="K32" s="41"/>
    </row>
    <row r="33" ht="20.1" customHeight="1"/>
    <row r="34" ht="20.1" customHeight="1" spans="2:11">
      <c r="B34" s="27"/>
      <c r="C34" s="27"/>
      <c r="D34" s="32" t="s">
        <v>89</v>
      </c>
      <c r="E34" s="27" t="s">
        <v>90</v>
      </c>
      <c r="F34" s="27"/>
      <c r="G34" s="25" t="s">
        <v>91</v>
      </c>
      <c r="H34" s="25" t="s">
        <v>92</v>
      </c>
      <c r="I34" s="25" t="s">
        <v>44</v>
      </c>
      <c r="J34" s="25"/>
      <c r="K34" s="53" t="s">
        <v>73</v>
      </c>
    </row>
    <row r="35" ht="20.1" customHeight="1" spans="2:11">
      <c r="B35" s="27">
        <v>1</v>
      </c>
      <c r="C35" s="27"/>
      <c r="D35" s="32" t="s">
        <v>60</v>
      </c>
      <c r="E35" s="27" t="s">
        <v>64</v>
      </c>
      <c r="F35" s="27"/>
      <c r="G35" s="25">
        <v>100</v>
      </c>
      <c r="H35" s="25">
        <v>2</v>
      </c>
      <c r="I35" s="42">
        <f>G35*H35</f>
        <v>200</v>
      </c>
      <c r="J35" s="43"/>
      <c r="K35" s="45"/>
    </row>
    <row r="36" ht="20.1" customHeight="1" spans="2:11">
      <c r="B36" s="27">
        <v>2</v>
      </c>
      <c r="C36" s="27"/>
      <c r="D36" s="33"/>
      <c r="E36" s="27"/>
      <c r="F36" s="27"/>
      <c r="G36" s="25">
        <v>0</v>
      </c>
      <c r="H36" s="25">
        <v>2</v>
      </c>
      <c r="I36" s="42">
        <f t="shared" ref="I36:I37" si="0">G36*H36</f>
        <v>0</v>
      </c>
      <c r="J36" s="43"/>
      <c r="K36" s="45"/>
    </row>
    <row r="37" ht="20.1" customHeight="1" spans="2:11">
      <c r="B37" s="27">
        <v>3</v>
      </c>
      <c r="C37" s="27"/>
      <c r="D37" s="33"/>
      <c r="E37" s="27"/>
      <c r="F37" s="27"/>
      <c r="G37" s="25">
        <v>0</v>
      </c>
      <c r="H37" s="25">
        <v>2</v>
      </c>
      <c r="I37" s="42">
        <f t="shared" si="0"/>
        <v>0</v>
      </c>
      <c r="J37" s="43"/>
      <c r="K37" s="45"/>
    </row>
    <row r="38" ht="20.1" customHeight="1" spans="2:11">
      <c r="B38" s="19" t="s">
        <v>44</v>
      </c>
      <c r="C38" s="29"/>
      <c r="D38" s="29"/>
      <c r="E38" s="29"/>
      <c r="F38" s="20"/>
      <c r="G38" s="30"/>
      <c r="H38" s="30">
        <f>SUM(H20:H37)</f>
        <v>6</v>
      </c>
      <c r="I38" s="46">
        <f>SUM(I35:J37)</f>
        <v>200</v>
      </c>
      <c r="J38" s="47"/>
      <c r="K38" s="48"/>
    </row>
    <row r="39" ht="20.1" customHeight="1" spans="2:11">
      <c r="B39" s="16" t="s">
        <v>86</v>
      </c>
      <c r="C39" s="16"/>
      <c r="D39" s="16"/>
      <c r="E39" s="16"/>
      <c r="F39" s="16" t="s">
        <v>51</v>
      </c>
      <c r="G39" s="16" t="s">
        <v>87</v>
      </c>
      <c r="H39" s="16"/>
      <c r="I39" s="16"/>
      <c r="J39" s="16" t="s">
        <v>53</v>
      </c>
      <c r="K39" s="16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2017-09-06T05:53:00Z</cp:lastPrinted>
  <dcterms:modified xsi:type="dcterms:W3CDTF">2019-01-28T04:51:30Z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