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西安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49" i="7" l="1"/>
  <c r="I48" i="7"/>
  <c r="I47" i="7"/>
  <c r="I46" i="7"/>
  <c r="I45" i="7"/>
  <c r="I44" i="7"/>
  <c r="I43" i="7"/>
  <c r="I42" i="7"/>
  <c r="I41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2" i="7"/>
  <c r="I21" i="7"/>
  <c r="I20" i="7"/>
  <c r="I19" i="7"/>
  <c r="I18" i="7"/>
  <c r="I17" i="7"/>
  <c r="I15" i="7"/>
  <c r="I14" i="7"/>
  <c r="I13" i="7"/>
  <c r="I12" i="7"/>
  <c r="I11" i="7"/>
  <c r="I10" i="7"/>
  <c r="I40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<sst xmlns="http://schemas.openxmlformats.org/spreadsheetml/2006/main" count="390" uniqueCount="207">
  <si>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</si>
  <si>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</si>
  <si>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</si>
  <si>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</si>
  <si>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</si>
  <si>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</si>
  <si>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</si>
  <si>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</si>
  <si>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</si>
  <si>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</si>
  <si>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</si>
  <si>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</si>
  <si>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</si>
  <si>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</si>
  <si>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</si>
  <si>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</si>
  <si>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</si>
  <si>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</si>
  <si>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</si>
  <si>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</si>
  <si>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</si>
  <si>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</si>
  <si>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</si>
  <si>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</si>
  <si>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</si>
  <si>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</si>
  <si>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</si>
  <si>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</si>
  <si>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</si>
  <si>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</si>
  <si>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</si>
  <si>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</si>
  <si>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</si>
  <si>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</si>
  <si>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</si>
  <si>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</si>
  <si>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</si>
  <si>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</si>
  <si>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</si>
  <si>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</si>
  <si>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</si>
  <si>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</si>
  <si>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</si>
  <si>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</si>
  <si>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</si>
  <si>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</si>
  <si>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</si>
  <si>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</si>
  <si>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</si>
  <si>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</si>
  <si>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</si>
  <si>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</si>
  <si>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</si>
  <si>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</si>
  <si>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</si>
  <si>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</si>
  <si>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</si>
  <si>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</si>
  <si>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</si>
  <si>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</si>
  <si>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</si>
  <si>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</si>
  <si>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</si>
  <si>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</si>
  <si>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</si>
  <si>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</si>
  <si>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</si>
  <si>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</si>
  <si>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</si>
  <si>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</si>
  <si>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</si>
  <si>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</si>
  <si>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</si>
  <si>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</si>
  <si>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</si>
  <si>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</si>
  <si>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</si>
  <si>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</si>
  <si>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</si>
  <si>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</si>
  <si>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</si>
  <si>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</si>
  <si>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</si>
  <si>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</si>
  <si>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</si>
  <si>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</si>
  <si>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</si>
  <si>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</si>
  <si>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</si>
  <si>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</si>
  <si>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</si>
  <si>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</si>
  <si>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</si>
  <si>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</si>
  <si>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</si>
  <si>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</si>
  <si>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</si>
  <si>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</si>
  <si>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</si>
  <si>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</si>
  <si>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</si>
  <si>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</si>
  <si>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</si>
  <si>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</si>
  <si>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</si>
  <si>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</si>
  <si>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</si>
  <si>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</si>
  <si>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</si>
  <si>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</si>
  <si>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</si>
  <si>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</si>
  <si>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</si>
  <si>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执行人员交通费action agent transport expense</t>
  </si>
  <si>
    <t>执行人员住宿费action agent hotelexpense</t>
  </si>
  <si>
    <t>餐费</t>
  </si>
  <si>
    <t>执行人员费用action agent expense</t>
  </si>
  <si>
    <t>服务费10%</t>
  </si>
  <si>
    <t>2014.12.04—2014.12.06</t>
  </si>
  <si>
    <t>100</t>
  </si>
  <si>
    <t>自助午餐</t>
  </si>
  <si>
    <t>投影+幕布</t>
  </si>
  <si>
    <t>搭建费用</t>
    <phoneticPr fontId="15" type="noConversion"/>
  </si>
  <si>
    <t>搭建费用合计</t>
    <phoneticPr fontId="15" type="noConversion"/>
  </si>
  <si>
    <t>LED电子屏搭建</t>
    <phoneticPr fontId="15" type="noConversion"/>
  </si>
  <si>
    <t>平米</t>
    <phoneticPr fontId="15" type="noConversion"/>
  </si>
  <si>
    <t>人</t>
    <phoneticPr fontId="15" type="noConversion"/>
  </si>
  <si>
    <t>场</t>
    <phoneticPr fontId="15" type="noConversion"/>
  </si>
  <si>
    <t>易拉宝</t>
    <phoneticPr fontId="15" type="noConversion"/>
  </si>
  <si>
    <t>个</t>
    <phoneticPr fontId="15" type="noConversion"/>
  </si>
  <si>
    <t xml:space="preserve">平 </t>
    <phoneticPr fontId="15" type="noConversion"/>
  </si>
  <si>
    <t>次</t>
    <phoneticPr fontId="15" type="noConversion"/>
  </si>
  <si>
    <t>桌</t>
    <phoneticPr fontId="15" type="noConversion"/>
  </si>
  <si>
    <t>酒水-红酒</t>
    <phoneticPr fontId="15" type="noConversion"/>
  </si>
  <si>
    <t>瓶</t>
    <phoneticPr fontId="15" type="noConversion"/>
  </si>
  <si>
    <t>2017年雪佛兰售后配件订货会</t>
    <phoneticPr fontId="15" type="noConversion"/>
  </si>
  <si>
    <t>2017年9月13日-9月15日</t>
    <phoneticPr fontId="15" type="noConversion"/>
  </si>
  <si>
    <t>西安</t>
    <phoneticPr fontId="15" type="noConversion"/>
  </si>
  <si>
    <t>西安绿地假日酒店</t>
    <phoneticPr fontId="15" type="noConversion"/>
  </si>
  <si>
    <t>售后配件订货会</t>
    <phoneticPr fontId="15" type="noConversion"/>
  </si>
  <si>
    <t>康辉集团北京国际会议展览有限公司</t>
    <phoneticPr fontId="15" type="noConversion"/>
  </si>
  <si>
    <t>9月13日自助晚餐</t>
    <phoneticPr fontId="15" type="noConversion"/>
  </si>
  <si>
    <t>9月14日自助午餐</t>
    <phoneticPr fontId="15" type="noConversion"/>
  </si>
  <si>
    <t>9月14日晚宴</t>
    <phoneticPr fontId="15" type="noConversion"/>
  </si>
  <si>
    <t>人</t>
    <phoneticPr fontId="15" type="noConversion"/>
  </si>
  <si>
    <t>酒水-红酒-主桌</t>
    <phoneticPr fontId="15" type="noConversion"/>
  </si>
  <si>
    <t>运输费用合计</t>
    <phoneticPr fontId="15" type="noConversion"/>
  </si>
  <si>
    <t>已享二八折优惠！</t>
    <phoneticPr fontId="15" type="noConversion"/>
  </si>
  <si>
    <t>瓶</t>
    <phoneticPr fontId="15" type="noConversion"/>
  </si>
  <si>
    <t>交通费用合计</t>
    <phoneticPr fontId="15" type="noConversion"/>
  </si>
  <si>
    <t>大巴车</t>
    <phoneticPr fontId="15" type="noConversion"/>
  </si>
  <si>
    <t>红酒运输</t>
    <phoneticPr fontId="15" type="noConversion"/>
  </si>
  <si>
    <t>8箱*12瓶</t>
    <phoneticPr fontId="15" type="noConversion"/>
  </si>
  <si>
    <t>14号 早8:00 希尔顿-假日 *2趟</t>
    <phoneticPr fontId="15" type="noConversion"/>
  </si>
  <si>
    <t>14号晚 20:00 假日-希尔顿 *1趟</t>
    <phoneticPr fontId="15" type="noConversion"/>
  </si>
  <si>
    <t>13号  15点-23点 假日-希尔顿 多次往返</t>
    <phoneticPr fontId="15" type="noConversion"/>
  </si>
  <si>
    <t>辆</t>
    <phoneticPr fontId="15" type="noConversion"/>
  </si>
  <si>
    <t>趟</t>
    <phoneticPr fontId="15" type="noConversion"/>
  </si>
  <si>
    <t>45座豪华大巴</t>
    <phoneticPr fontId="15" type="noConversion"/>
  </si>
  <si>
    <t>含精包装及保险</t>
    <phoneticPr fontId="15" type="noConversion"/>
  </si>
  <si>
    <t>二楼大宴会厅</t>
    <phoneticPr fontId="15" type="noConversion"/>
  </si>
  <si>
    <t>一个25平米主屏，4个6平米侧屏</t>
    <phoneticPr fontId="15" type="noConversion"/>
  </si>
  <si>
    <t>台卡</t>
    <phoneticPr fontId="15" type="noConversion"/>
  </si>
  <si>
    <t>个</t>
    <phoneticPr fontId="15" type="noConversion"/>
  </si>
  <si>
    <t>次</t>
    <phoneticPr fontId="15" type="noConversion"/>
  </si>
  <si>
    <t>保底80人</t>
    <phoneticPr fontId="15" type="noConversion"/>
  </si>
  <si>
    <t>保底210人</t>
    <phoneticPr fontId="15" type="noConversion"/>
  </si>
  <si>
    <t>希尔顿：基础 大床房/标准间</t>
    <phoneticPr fontId="15" type="noConversion"/>
  </si>
  <si>
    <t>需要执行人员统筹与会人员房间安排（统计需求、协调拼房等），现场会务安排及协调
会务公司两名、地接上会人员两名</t>
    <phoneticPr fontId="15" type="noConversion"/>
  </si>
  <si>
    <t>19座考斯特*8小时，100公里</t>
    <phoneticPr fontId="15" type="noConversion"/>
  </si>
  <si>
    <t>供应商台卡</t>
    <phoneticPr fontId="15" type="noConversion"/>
  </si>
  <si>
    <t>上午全厅，下午半厅</t>
    <phoneticPr fontId="15" type="noConversion"/>
  </si>
  <si>
    <t>261</t>
    <phoneticPr fontId="15" type="noConversion"/>
  </si>
  <si>
    <t>9.14上午茶歇</t>
    <phoneticPr fontId="15" type="noConversion"/>
  </si>
  <si>
    <t>人</t>
    <phoneticPr fontId="15" type="noConversion"/>
  </si>
  <si>
    <t>份</t>
    <phoneticPr fontId="15" type="noConversion"/>
  </si>
  <si>
    <t>45座豪华大巴+19座考斯特</t>
    <phoneticPr fontId="15" type="noConversion"/>
  </si>
  <si>
    <t>签到处*2个，主会场1个，供应商晚宴、经销商晚宴、会议日程</t>
    <phoneticPr fontId="15" type="noConversion"/>
  </si>
  <si>
    <t>保底21桌。</t>
    <phoneticPr fontId="15" type="noConversion"/>
  </si>
  <si>
    <t>啤酒及软饮畅饮</t>
    <phoneticPr fontId="15" type="noConversion"/>
  </si>
  <si>
    <t>软饮畅饮</t>
    <phoneticPr fontId="15" type="noConversion"/>
  </si>
  <si>
    <t>主会场（经销商）17桌</t>
    <phoneticPr fontId="15" type="noConversion"/>
  </si>
  <si>
    <t>桌</t>
    <phoneticPr fontId="15" type="noConversion"/>
  </si>
  <si>
    <t>人</t>
    <phoneticPr fontId="15" type="noConversion"/>
  </si>
  <si>
    <t>供应商可乐雪碧畅饮，4桌</t>
    <phoneticPr fontId="15" type="noConversion"/>
  </si>
  <si>
    <t>啤酒单点</t>
    <phoneticPr fontId="15" type="noConversion"/>
  </si>
  <si>
    <t>瓶</t>
    <phoneticPr fontId="15" type="noConversion"/>
  </si>
  <si>
    <t>供应商啤酒单点</t>
    <phoneticPr fontId="15" type="noConversion"/>
  </si>
  <si>
    <t>折扣</t>
    <phoneticPr fontId="15" type="noConversion"/>
  </si>
  <si>
    <t>4间NO SHOW，1间报销。</t>
    <phoneticPr fontId="15" type="noConversion"/>
  </si>
  <si>
    <t>假日：高级 大床房/标准间（报销）</t>
    <phoneticPr fontId="15" type="noConversion"/>
  </si>
  <si>
    <t>9月13日，liumin/zuwei/yangqingqing ，50*3=150元</t>
    <phoneticPr fontId="15" type="noConversion"/>
  </si>
  <si>
    <t>9月14日，liumin/zuwei/yangqingqing，50*3=150元</t>
    <phoneticPr fontId="15" type="noConversion"/>
  </si>
  <si>
    <t>9月16日，大床550，liumin50，加床228,550+50+228=828</t>
    <phoneticPr fontId="15" type="noConversion"/>
  </si>
  <si>
    <t>9月15日，大床550，liumin50，加床228,550+50+228=828元</t>
    <phoneticPr fontId="15" type="noConversion"/>
  </si>
  <si>
    <t>晚</t>
    <phoneticPr fontId="15" type="noConversion"/>
  </si>
  <si>
    <t>间</t>
    <phoneticPr fontId="15" type="noConversion"/>
  </si>
  <si>
    <t>假日：行政套房</t>
    <phoneticPr fontId="15" type="noConversion"/>
  </si>
  <si>
    <t>康辉赠送！</t>
    <phoneticPr fontId="15" type="noConversion"/>
  </si>
  <si>
    <t>9月15-9月17，liumin套房保留，康辉付费保留。</t>
    <phoneticPr fontId="15" type="noConversion"/>
  </si>
  <si>
    <t>洗衣费</t>
    <phoneticPr fontId="15" type="noConversion"/>
  </si>
  <si>
    <t>次</t>
    <phoneticPr fontId="15" type="noConversion"/>
  </si>
  <si>
    <t>早餐</t>
    <phoneticPr fontId="15" type="noConversion"/>
  </si>
  <si>
    <t>9.14两份早餐及挂房账早餐</t>
    <phoneticPr fontId="15" type="noConversion"/>
  </si>
  <si>
    <t>资料</t>
    <phoneticPr fontId="15" type="noConversion"/>
  </si>
  <si>
    <t>份</t>
    <phoneticPr fontId="15" type="noConversion"/>
  </si>
  <si>
    <t>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</si>
</sst>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8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华文细黑"/>
      <family val="3"/>
      <charset val="134"/>
    </font>
    <font>
      <sz val="12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7" fontId="1" fillId="0" borderId="18" xfId="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horizontal="left" vertical="center"/>
    </xf>
    <xf numFmtId="177" fontId="1" fillId="3" borderId="27" xfId="0" applyNumberFormat="1" applyFont="1" applyFill="1" applyBorder="1" applyAlignment="1">
      <alignment horizontal="left" vertical="center"/>
    </xf>
    <xf numFmtId="177" fontId="17" fillId="0" borderId="26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vertical="center"/>
    </xf>
    <xf numFmtId="177" fontId="2" fillId="0" borderId="34" xfId="0" applyNumberFormat="1" applyFont="1" applyFill="1" applyBorder="1" applyAlignment="1">
      <alignment vertical="center"/>
    </xf>
    <xf numFmtId="177" fontId="2" fillId="0" borderId="35" xfId="0" applyNumberFormat="1" applyFont="1" applyFill="1" applyBorder="1" applyAlignment="1">
      <alignment vertical="center"/>
    </xf>
    <xf numFmtId="177" fontId="2" fillId="5" borderId="48" xfId="0" applyNumberFormat="1" applyFont="1" applyFill="1" applyBorder="1" applyAlignment="1">
      <alignment horizontal="right" vertical="center"/>
    </xf>
    <xf numFmtId="177" fontId="2" fillId="5" borderId="48" xfId="0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177" fontId="2" fillId="5" borderId="19" xfId="0" applyNumberFormat="1" applyFont="1" applyFill="1" applyBorder="1" applyAlignment="1">
      <alignment horizontal="center" vertical="center"/>
    </xf>
    <xf numFmtId="177" fontId="2" fillId="5" borderId="47" xfId="0" applyNumberFormat="1" applyFont="1" applyFill="1" applyBorder="1" applyAlignment="1">
      <alignment horizontal="center" vertical="center"/>
    </xf>
    <xf numFmtId="177" fontId="2" fillId="5" borderId="48" xfId="0" applyNumberFormat="1" applyFont="1" applyFill="1" applyBorder="1" applyAlignment="1">
      <alignment horizontal="center" vertical="center"/>
    </xf>
    <xf numFmtId="177" fontId="2" fillId="5" borderId="44" xfId="0" applyNumberFormat="1" applyFont="1" applyFill="1" applyBorder="1" applyAlignment="1">
      <alignment horizontal="center" vertical="center"/>
    </xf>
    <xf numFmtId="177" fontId="2" fillId="5" borderId="31" xfId="0" applyNumberFormat="1" applyFont="1" applyFill="1" applyBorder="1" applyAlignment="1">
      <alignment horizontal="center" vertical="center"/>
    </xf>
    <xf numFmtId="177" fontId="2" fillId="5" borderId="45" xfId="0" applyNumberFormat="1" applyFont="1" applyFill="1" applyBorder="1" applyAlignment="1">
      <alignment horizontal="center" vertical="center"/>
    </xf>
    <xf numFmtId="177" fontId="2" fillId="5" borderId="7" xfId="0" applyNumberFormat="1" applyFont="1" applyFill="1" applyBorder="1" applyAlignment="1">
      <alignment horizontal="center" vertical="center"/>
    </xf>
    <xf numFmtId="177" fontId="2" fillId="5" borderId="46" xfId="0" applyNumberFormat="1" applyFont="1" applyFill="1" applyBorder="1" applyAlignment="1">
      <alignment horizontal="center" vertical="center"/>
    </xf>
    <xf numFmtId="177" fontId="2" fillId="5" borderId="11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7" fontId="1" fillId="3" borderId="13" xfId="1" applyNumberFormat="1" applyFont="1" applyFill="1" applyBorder="1" applyAlignment="1">
      <alignment horizontal="center" vertical="center"/>
    </xf>
    <xf numFmtId="177" fontId="1" fillId="3" borderId="14" xfId="1" applyNumberFormat="1" applyFont="1" applyFill="1" applyBorder="1" applyAlignment="1">
      <alignment horizontal="center" vertical="center"/>
    </xf>
    <xf numFmtId="177" fontId="2" fillId="5" borderId="19" xfId="0" applyNumberFormat="1" applyFont="1" applyFill="1" applyBorder="1" applyAlignment="1">
      <alignment horizontal="right" vertical="center"/>
    </xf>
    <xf numFmtId="177" fontId="2" fillId="5" borderId="47" xfId="0" applyNumberFormat="1" applyFont="1" applyFill="1" applyBorder="1" applyAlignment="1">
      <alignment horizontal="right" vertical="center"/>
    </xf>
    <xf numFmtId="177" fontId="2" fillId="5" borderId="48" xfId="0" applyNumberFormat="1" applyFont="1" applyFill="1" applyBorder="1" applyAlignment="1">
      <alignment horizontal="right" vertical="center"/>
    </xf>
    <xf numFmtId="177" fontId="2" fillId="5" borderId="13" xfId="0" applyNumberFormat="1" applyFont="1" applyFill="1" applyBorder="1" applyAlignment="1">
      <alignment horizontal="center" vertical="center"/>
    </xf>
    <xf numFmtId="177" fontId="2" fillId="5" borderId="14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1"/>
      <c r="B1" s="101"/>
      <c r="C1" s="101"/>
      <c r="D1" s="151" t="s">
        <v>0</v>
      </c>
      <c r="E1" s="151"/>
      <c r="F1" s="151"/>
      <c r="G1" s="151"/>
      <c r="H1" s="101"/>
      <c r="I1" s="101"/>
      <c r="J1" s="101"/>
      <c r="K1" s="126"/>
    </row>
    <row r="2" spans="1:11" s="97" customFormat="1" ht="18">
      <c r="A2" s="103"/>
      <c r="B2" s="103"/>
      <c r="C2" s="103"/>
      <c r="D2" s="151"/>
      <c r="E2" s="151"/>
      <c r="F2" s="151"/>
      <c r="G2" s="151"/>
      <c r="H2" s="103"/>
      <c r="I2" s="103"/>
      <c r="J2" s="103"/>
    </row>
    <row r="3" spans="1:11" s="97" customFormat="1" ht="31.5">
      <c r="A3" s="103"/>
      <c r="B3" s="103"/>
      <c r="C3" s="103"/>
      <c r="D3" s="102"/>
      <c r="E3" s="102"/>
      <c r="F3" s="102"/>
      <c r="G3" s="102"/>
      <c r="H3" s="103"/>
      <c r="I3" s="103"/>
      <c r="J3" s="103"/>
    </row>
    <row r="4" spans="1:11" s="97" customFormat="1" ht="18">
      <c r="A4" s="104" t="s">
        <v>1</v>
      </c>
      <c r="B4" s="104" t="s">
        <v>2</v>
      </c>
      <c r="C4" s="104"/>
      <c r="D4" s="169" t="s">
        <v>3</v>
      </c>
      <c r="E4" s="169"/>
      <c r="F4" s="169"/>
      <c r="G4" s="169" t="s">
        <v>4</v>
      </c>
      <c r="H4" s="169"/>
      <c r="I4" s="169"/>
      <c r="J4" s="169"/>
      <c r="K4" s="127"/>
    </row>
    <row r="5" spans="1:11" s="97" customFormat="1" ht="18">
      <c r="A5" s="103" t="s">
        <v>5</v>
      </c>
      <c r="B5" s="105" t="s">
        <v>6</v>
      </c>
      <c r="C5" s="106" t="s">
        <v>7</v>
      </c>
      <c r="D5" s="104" t="s">
        <v>8</v>
      </c>
      <c r="E5" s="104"/>
      <c r="F5" s="169" t="s">
        <v>9</v>
      </c>
      <c r="G5" s="169"/>
      <c r="H5" s="170" t="s">
        <v>10</v>
      </c>
      <c r="I5" s="170"/>
      <c r="J5" s="170"/>
      <c r="K5" s="127"/>
    </row>
    <row r="6" spans="1:11" s="97" customFormat="1" ht="18">
      <c r="A6" s="103"/>
      <c r="B6" s="103"/>
      <c r="C6" s="103"/>
      <c r="D6" s="107"/>
      <c r="E6" s="103"/>
      <c r="F6" s="103"/>
      <c r="G6" s="103"/>
      <c r="H6" s="103"/>
      <c r="I6" s="103"/>
      <c r="J6" s="103"/>
    </row>
    <row r="7" spans="1:11" s="97" customFormat="1" ht="21.75" customHeight="1">
      <c r="A7" s="160" t="s">
        <v>11</v>
      </c>
      <c r="B7" s="152" t="s">
        <v>12</v>
      </c>
      <c r="C7" s="152" t="s">
        <v>13</v>
      </c>
      <c r="D7" s="152" t="s">
        <v>14</v>
      </c>
      <c r="E7" s="152"/>
      <c r="F7" s="152" t="s">
        <v>15</v>
      </c>
      <c r="G7" s="152"/>
      <c r="H7" s="152" t="s">
        <v>16</v>
      </c>
      <c r="I7" s="152" t="s">
        <v>17</v>
      </c>
      <c r="J7" s="164" t="s">
        <v>18</v>
      </c>
    </row>
    <row r="8" spans="1:11" s="97" customFormat="1" ht="20.25" customHeight="1">
      <c r="A8" s="161"/>
      <c r="B8" s="153"/>
      <c r="C8" s="153"/>
      <c r="D8" s="108" t="s">
        <v>19</v>
      </c>
      <c r="E8" s="109" t="s">
        <v>20</v>
      </c>
      <c r="F8" s="153"/>
      <c r="G8" s="153"/>
      <c r="H8" s="153"/>
      <c r="I8" s="153"/>
      <c r="J8" s="165"/>
    </row>
    <row r="9" spans="1:11" s="98" customFormat="1" ht="38.25" customHeight="1">
      <c r="A9" s="110"/>
      <c r="B9" s="162" t="s">
        <v>21</v>
      </c>
      <c r="C9" s="111"/>
      <c r="D9" s="112"/>
      <c r="E9" s="112"/>
      <c r="F9" s="166"/>
      <c r="G9" s="154"/>
      <c r="H9" s="113"/>
      <c r="I9" s="113"/>
      <c r="J9" s="128"/>
    </row>
    <row r="10" spans="1:11" s="98" customFormat="1" ht="38.25" customHeight="1">
      <c r="A10" s="110"/>
      <c r="B10" s="163"/>
      <c r="C10" s="111"/>
      <c r="D10" s="112"/>
      <c r="E10" s="112"/>
      <c r="F10" s="167"/>
      <c r="G10" s="168"/>
      <c r="H10" s="113"/>
      <c r="I10" s="113"/>
      <c r="J10" s="128"/>
    </row>
    <row r="11" spans="1:11" s="98" customFormat="1" ht="38.25" customHeight="1">
      <c r="A11" s="110"/>
      <c r="B11" s="163"/>
      <c r="C11" s="111"/>
      <c r="D11" s="112"/>
      <c r="E11" s="112"/>
      <c r="F11" s="166"/>
      <c r="G11" s="154"/>
      <c r="H11" s="113"/>
      <c r="I11" s="113"/>
      <c r="J11" s="128"/>
    </row>
    <row r="12" spans="1:11" s="98" customFormat="1" ht="21.75" customHeight="1">
      <c r="A12" s="110"/>
      <c r="B12" s="163"/>
      <c r="C12" s="111"/>
      <c r="D12" s="112"/>
      <c r="E12" s="112"/>
      <c r="F12" s="154"/>
      <c r="G12" s="154"/>
      <c r="H12" s="113"/>
      <c r="I12" s="113"/>
      <c r="J12" s="128"/>
    </row>
    <row r="13" spans="1:11" s="98" customFormat="1" ht="21.75" customHeight="1">
      <c r="A13" s="110"/>
      <c r="B13" s="163"/>
      <c r="C13" s="111"/>
      <c r="D13" s="112"/>
      <c r="E13" s="112"/>
      <c r="F13" s="154"/>
      <c r="G13" s="154"/>
      <c r="H13" s="113"/>
      <c r="I13" s="113"/>
      <c r="J13" s="128"/>
    </row>
    <row r="14" spans="1:11" s="98" customFormat="1" ht="21.75" customHeight="1">
      <c r="A14" s="110"/>
      <c r="B14" s="163"/>
      <c r="C14" s="111"/>
      <c r="D14" s="112"/>
      <c r="E14" s="112"/>
      <c r="F14" s="154"/>
      <c r="G14" s="154"/>
      <c r="H14" s="113"/>
      <c r="I14" s="113"/>
      <c r="J14" s="128"/>
    </row>
    <row r="15" spans="1:11" s="98" customFormat="1" ht="21.75" customHeight="1">
      <c r="A15" s="114" t="s">
        <v>22</v>
      </c>
      <c r="B15" s="155">
        <f>SUM(J9:J14)</f>
        <v>0</v>
      </c>
      <c r="C15" s="155"/>
      <c r="D15" s="155"/>
      <c r="E15" s="155"/>
      <c r="F15" s="155"/>
      <c r="G15" s="155"/>
      <c r="H15" s="155"/>
      <c r="I15" s="155"/>
      <c r="J15" s="156"/>
    </row>
    <row r="16" spans="1:11" s="98" customFormat="1" ht="18.75" customHeight="1">
      <c r="A16" s="157" t="s">
        <v>23</v>
      </c>
      <c r="B16" s="158"/>
      <c r="C16" s="158"/>
      <c r="D16" s="158"/>
      <c r="E16" s="158"/>
      <c r="F16" s="158"/>
      <c r="G16" s="158"/>
      <c r="H16" s="158"/>
      <c r="I16" s="158"/>
      <c r="J16" s="159"/>
    </row>
    <row r="17" spans="1:10" s="99" customFormat="1" ht="36.75" customHeight="1">
      <c r="A17" s="115" t="s">
        <v>24</v>
      </c>
      <c r="B17" s="116"/>
      <c r="C17" s="116"/>
      <c r="D17" s="117"/>
      <c r="E17" s="116" t="s">
        <v>25</v>
      </c>
      <c r="F17" s="116"/>
      <c r="G17" s="116"/>
      <c r="H17" s="116" t="s">
        <v>26</v>
      </c>
      <c r="I17" s="116"/>
      <c r="J17" s="129"/>
    </row>
    <row r="18" spans="1:10" s="99" customFormat="1" ht="36" customHeight="1">
      <c r="A18" s="118" t="s">
        <v>27</v>
      </c>
      <c r="B18" s="119"/>
      <c r="C18" s="119"/>
      <c r="D18" s="120"/>
      <c r="E18" s="119" t="s">
        <v>28</v>
      </c>
      <c r="F18" s="119"/>
      <c r="G18" s="119"/>
      <c r="H18" s="119"/>
      <c r="I18" s="119"/>
      <c r="J18" s="130"/>
    </row>
    <row r="19" spans="1:10" ht="36" customHeight="1">
      <c r="A19" s="121"/>
      <c r="B19" s="122"/>
      <c r="C19" s="122"/>
      <c r="D19" s="123"/>
      <c r="E19" s="122"/>
      <c r="F19" s="122"/>
      <c r="G19" s="122"/>
      <c r="H19" s="122"/>
      <c r="I19" s="122"/>
      <c r="J19" s="122"/>
    </row>
    <row r="20" spans="1:10" ht="17.25">
      <c r="A20" s="124"/>
      <c r="B20" s="124"/>
      <c r="C20" s="124"/>
      <c r="D20" s="125"/>
      <c r="E20" s="124"/>
      <c r="F20" s="124"/>
      <c r="G20" s="124"/>
      <c r="H20" s="124"/>
      <c r="I20" s="124"/>
      <c r="J20" s="124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99" t="s">
        <v>30</v>
      </c>
      <c r="C1" s="199"/>
      <c r="D1" s="199"/>
      <c r="E1" s="199"/>
      <c r="F1" s="199"/>
      <c r="G1" s="199"/>
      <c r="H1" s="199"/>
      <c r="I1" s="199"/>
      <c r="J1" s="199"/>
    </row>
    <row r="2" spans="1:23" s="1" customFormat="1" ht="26.1" customHeight="1">
      <c r="A2" s="7" t="s">
        <v>31</v>
      </c>
      <c r="B2" s="200" t="s">
        <v>32</v>
      </c>
      <c r="C2" s="199"/>
      <c r="D2" s="199"/>
      <c r="E2" s="199"/>
      <c r="F2" s="199"/>
      <c r="G2" s="199"/>
      <c r="H2" s="199"/>
      <c r="I2" s="199"/>
      <c r="J2" s="199"/>
    </row>
    <row r="3" spans="1:23" s="1" customFormat="1" ht="26.1" customHeight="1">
      <c r="A3" s="7" t="s">
        <v>33</v>
      </c>
      <c r="B3" s="199" t="s">
        <v>34</v>
      </c>
      <c r="C3" s="199"/>
      <c r="D3" s="199"/>
      <c r="E3" s="199"/>
      <c r="F3" s="199"/>
      <c r="G3" s="199"/>
      <c r="H3" s="199"/>
      <c r="I3" s="199"/>
      <c r="J3" s="19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6" t="s">
        <v>41</v>
      </c>
      <c r="B7" s="207"/>
      <c r="C7" s="208"/>
      <c r="D7" s="201" t="s">
        <v>42</v>
      </c>
      <c r="E7" s="201"/>
      <c r="F7" s="201"/>
      <c r="G7" s="201"/>
      <c r="H7" s="201"/>
      <c r="I7" s="201"/>
      <c r="J7" s="20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209"/>
      <c r="B8" s="210"/>
      <c r="C8" s="211"/>
      <c r="D8" s="202" t="s">
        <v>44</v>
      </c>
      <c r="E8" s="202"/>
      <c r="F8" s="202"/>
      <c r="G8" s="202"/>
      <c r="H8" s="203" t="s">
        <v>45</v>
      </c>
      <c r="I8" s="203"/>
      <c r="J8" s="20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12"/>
      <c r="B9" s="213"/>
      <c r="C9" s="214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2" t="s">
        <v>49</v>
      </c>
      <c r="J9" s="20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74" t="s">
        <v>50</v>
      </c>
      <c r="B10" s="195" t="s">
        <v>51</v>
      </c>
      <c r="C10" s="196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75"/>
      <c r="B11" s="195" t="s">
        <v>55</v>
      </c>
      <c r="C11" s="196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97" t="s">
        <v>56</v>
      </c>
      <c r="B12" s="198"/>
      <c r="C12" s="198"/>
      <c r="D12" s="25"/>
      <c r="E12" s="26"/>
      <c r="F12" s="26"/>
      <c r="G12" s="26"/>
      <c r="H12" s="26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76"/>
      <c r="B13" s="191" t="s">
        <v>58</v>
      </c>
      <c r="C13" s="192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76"/>
      <c r="B14" s="191" t="s">
        <v>62</v>
      </c>
      <c r="C14" s="192"/>
      <c r="D14" s="27"/>
      <c r="E14" s="27" t="s">
        <v>59</v>
      </c>
      <c r="F14" s="27"/>
      <c r="G14" s="27" t="s">
        <v>60</v>
      </c>
      <c r="H14" s="28"/>
      <c r="I14" s="23"/>
      <c r="J14" s="57"/>
    </row>
    <row r="15" spans="1:23" s="2" customFormat="1" ht="16.5" customHeight="1">
      <c r="A15" s="188" t="s">
        <v>63</v>
      </c>
      <c r="B15" s="189"/>
      <c r="C15" s="189"/>
      <c r="D15" s="17"/>
      <c r="E15" s="17"/>
      <c r="F15" s="17"/>
      <c r="G15" s="17"/>
      <c r="H15" s="17"/>
      <c r="I15" s="52">
        <f>SUM(I13:I14)</f>
        <v>4000</v>
      </c>
      <c r="J15" s="58"/>
    </row>
    <row r="16" spans="1:23" s="3" customFormat="1" ht="23.1" customHeight="1">
      <c r="A16" s="177" t="s">
        <v>64</v>
      </c>
      <c r="B16" s="193" t="s">
        <v>65</v>
      </c>
      <c r="C16" s="19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78"/>
      <c r="B17" s="193" t="s">
        <v>69</v>
      </c>
      <c r="C17" s="19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88" t="s">
        <v>71</v>
      </c>
      <c r="B18" s="189"/>
      <c r="C18" s="189"/>
      <c r="D18" s="17"/>
      <c r="E18" s="17"/>
      <c r="F18" s="17"/>
      <c r="G18" s="17"/>
      <c r="H18" s="17"/>
      <c r="I18" s="52">
        <f>SUM(I16:I17)</f>
        <v>17000</v>
      </c>
      <c r="J18" s="58"/>
    </row>
    <row r="19" spans="1:10" s="2" customFormat="1" ht="24" customHeight="1">
      <c r="A19" s="178"/>
      <c r="B19" s="191" t="s">
        <v>72</v>
      </c>
      <c r="C19" s="192"/>
      <c r="D19" s="33">
        <v>1</v>
      </c>
      <c r="E19" s="27" t="s">
        <v>73</v>
      </c>
      <c r="F19" s="33">
        <v>15</v>
      </c>
      <c r="G19" s="27" t="s">
        <v>74</v>
      </c>
      <c r="H19" s="34">
        <v>150</v>
      </c>
      <c r="I19" s="23">
        <v>750</v>
      </c>
      <c r="J19" s="61" t="s">
        <v>75</v>
      </c>
    </row>
    <row r="20" spans="1:10" s="2" customFormat="1" ht="24" customHeight="1">
      <c r="A20" s="178"/>
      <c r="B20" s="191" t="s">
        <v>76</v>
      </c>
      <c r="C20" s="192"/>
      <c r="D20" s="33">
        <v>6</v>
      </c>
      <c r="E20" s="27" t="s">
        <v>73</v>
      </c>
      <c r="F20" s="33">
        <v>1</v>
      </c>
      <c r="G20" s="27" t="s">
        <v>60</v>
      </c>
      <c r="H20" s="34">
        <v>200</v>
      </c>
      <c r="I20" s="23">
        <v>400</v>
      </c>
      <c r="J20" s="60" t="s">
        <v>77</v>
      </c>
    </row>
    <row r="21" spans="1:10" s="2" customFormat="1" ht="24" customHeight="1">
      <c r="A21" s="178"/>
      <c r="B21" s="191" t="s">
        <v>78</v>
      </c>
      <c r="C21" s="192"/>
      <c r="D21" s="33">
        <v>2</v>
      </c>
      <c r="E21" s="27" t="s">
        <v>79</v>
      </c>
      <c r="F21" s="33">
        <v>1</v>
      </c>
      <c r="G21" s="27" t="s">
        <v>60</v>
      </c>
      <c r="H21" s="34">
        <v>200</v>
      </c>
      <c r="I21" s="23">
        <f>H21*F21*D21</f>
        <v>400</v>
      </c>
      <c r="J21" s="62" t="s">
        <v>80</v>
      </c>
    </row>
    <row r="22" spans="1:10" s="2" customFormat="1" ht="24" customHeight="1">
      <c r="A22" s="178"/>
      <c r="B22" s="191" t="s">
        <v>81</v>
      </c>
      <c r="C22" s="192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3">
        <v>100</v>
      </c>
      <c r="J22" s="62"/>
    </row>
    <row r="23" spans="1:10" s="2" customFormat="1" ht="24" customHeight="1">
      <c r="A23" s="178"/>
      <c r="B23" s="191" t="s">
        <v>83</v>
      </c>
      <c r="C23" s="192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3">
        <v>100</v>
      </c>
      <c r="J23" s="62"/>
    </row>
    <row r="24" spans="1:10" s="2" customFormat="1" ht="24" customHeight="1">
      <c r="A24" s="178"/>
      <c r="B24" s="191" t="s">
        <v>85</v>
      </c>
      <c r="C24" s="192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3">
        <f>H24*F24*D24</f>
        <v>1000</v>
      </c>
      <c r="J24" s="62" t="s">
        <v>86</v>
      </c>
    </row>
    <row r="25" spans="1:10" s="2" customFormat="1" ht="24" customHeight="1">
      <c r="A25" s="178"/>
      <c r="B25" s="183" t="s">
        <v>87</v>
      </c>
      <c r="C25" s="18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3">
        <f>H25*D25</f>
        <v>1500</v>
      </c>
      <c r="J25" s="63"/>
    </row>
    <row r="26" spans="1:10" s="2" customFormat="1" ht="24" customHeight="1">
      <c r="A26" s="178"/>
      <c r="B26" s="183" t="s">
        <v>89</v>
      </c>
      <c r="C26" s="18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3">
        <v>300</v>
      </c>
      <c r="J26" s="63" t="s">
        <v>90</v>
      </c>
    </row>
    <row r="27" spans="1:10" s="2" customFormat="1" ht="24" customHeight="1">
      <c r="A27" s="178"/>
      <c r="B27" s="183" t="s">
        <v>91</v>
      </c>
      <c r="C27" s="18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3">
        <v>400</v>
      </c>
      <c r="J27" s="63" t="s">
        <v>92</v>
      </c>
    </row>
    <row r="28" spans="1:10" s="2" customFormat="1" ht="24" customHeight="1">
      <c r="A28" s="188" t="s">
        <v>93</v>
      </c>
      <c r="B28" s="189"/>
      <c r="C28" s="189"/>
      <c r="D28" s="17"/>
      <c r="E28" s="17"/>
      <c r="F28" s="17"/>
      <c r="G28" s="17"/>
      <c r="H28" s="17"/>
      <c r="I28" s="52">
        <f>SUM(I19:I27)</f>
        <v>4950</v>
      </c>
      <c r="J28" s="58"/>
    </row>
    <row r="29" spans="1:10" s="2" customFormat="1" ht="24" customHeight="1">
      <c r="A29" s="179" t="s">
        <v>94</v>
      </c>
      <c r="B29" s="190" t="s">
        <v>95</v>
      </c>
      <c r="C29" s="19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80"/>
      <c r="B30" s="181" t="s">
        <v>97</v>
      </c>
      <c r="C30" s="18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80"/>
      <c r="B31" s="181" t="s">
        <v>94</v>
      </c>
      <c r="C31" s="18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80"/>
      <c r="B32" s="183" t="s">
        <v>99</v>
      </c>
      <c r="C32" s="18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4" t="s">
        <v>100</v>
      </c>
      <c r="B33" s="185"/>
      <c r="C33" s="18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86" t="s">
        <v>102</v>
      </c>
      <c r="B35" s="187"/>
      <c r="C35" s="187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71" t="s">
        <v>104</v>
      </c>
      <c r="B37" s="172"/>
      <c r="C37" s="173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abSelected="1" topLeftCell="A34" zoomScale="70" zoomScaleNormal="70" workbookViewId="0">
      <selection activeCell="I50" sqref="I5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140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" customHeight="1">
      <c r="A2" s="50" t="s">
        <v>106</v>
      </c>
      <c r="B2" s="137" t="s">
        <v>135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107</v>
      </c>
      <c r="B3" s="72" t="s">
        <v>136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108</v>
      </c>
      <c r="B4" s="72" t="s">
        <v>137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00000000000001" customHeight="1">
      <c r="A5" s="50" t="s">
        <v>37</v>
      </c>
      <c r="B5" s="73" t="s">
        <v>138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172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38" t="s">
        <v>139</v>
      </c>
      <c r="B8" s="15"/>
      <c r="C8" s="16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37" t="s">
        <v>109</v>
      </c>
      <c r="B10" s="191" t="s">
        <v>141</v>
      </c>
      <c r="C10" s="192"/>
      <c r="D10" s="27">
        <v>119</v>
      </c>
      <c r="E10" s="27" t="s">
        <v>126</v>
      </c>
      <c r="F10" s="27">
        <v>1</v>
      </c>
      <c r="G10" s="27" t="s">
        <v>60</v>
      </c>
      <c r="H10" s="28">
        <v>128</v>
      </c>
      <c r="I10" s="23">
        <f>H10*F10*D10</f>
        <v>15232</v>
      </c>
      <c r="J10" s="56" t="s">
        <v>165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38"/>
      <c r="B11" s="191" t="s">
        <v>142</v>
      </c>
      <c r="C11" s="192"/>
      <c r="D11" s="27">
        <v>210</v>
      </c>
      <c r="E11" s="27" t="s">
        <v>144</v>
      </c>
      <c r="F11" s="27">
        <v>1</v>
      </c>
      <c r="G11" s="27" t="s">
        <v>60</v>
      </c>
      <c r="H11" s="28">
        <v>99</v>
      </c>
      <c r="I11" s="23">
        <f>H11*F11*D11</f>
        <v>20790</v>
      </c>
      <c r="J11" s="56" t="s">
        <v>166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132"/>
      <c r="B12" s="191" t="s">
        <v>143</v>
      </c>
      <c r="C12" s="192"/>
      <c r="D12" s="27">
        <v>21</v>
      </c>
      <c r="E12" s="27" t="s">
        <v>132</v>
      </c>
      <c r="F12" s="27">
        <v>1</v>
      </c>
      <c r="G12" s="27" t="s">
        <v>131</v>
      </c>
      <c r="H12" s="28">
        <v>2388</v>
      </c>
      <c r="I12" s="23">
        <f>D12*F12*H12</f>
        <v>50148</v>
      </c>
      <c r="J12" s="56" t="s">
        <v>178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43"/>
      <c r="B13" s="191" t="s">
        <v>202</v>
      </c>
      <c r="C13" s="192"/>
      <c r="D13" s="27">
        <v>8</v>
      </c>
      <c r="E13" s="27" t="s">
        <v>183</v>
      </c>
      <c r="F13" s="27">
        <v>1</v>
      </c>
      <c r="G13" s="27" t="s">
        <v>201</v>
      </c>
      <c r="H13" s="28">
        <v>78</v>
      </c>
      <c r="I13" s="23">
        <f>D13*F13*H13</f>
        <v>624</v>
      </c>
      <c r="J13" s="56" t="s">
        <v>203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42"/>
      <c r="B14" s="191" t="s">
        <v>173</v>
      </c>
      <c r="C14" s="192"/>
      <c r="D14" s="27">
        <v>160</v>
      </c>
      <c r="E14" s="27" t="s">
        <v>174</v>
      </c>
      <c r="F14" s="27">
        <v>1</v>
      </c>
      <c r="G14" s="27" t="s">
        <v>175</v>
      </c>
      <c r="H14" s="28">
        <v>38</v>
      </c>
      <c r="I14" s="23">
        <f>D14*F14*H14</f>
        <v>6080</v>
      </c>
      <c r="J14" s="5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1.95" customHeight="1">
      <c r="A15" s="133"/>
      <c r="B15" s="191" t="s">
        <v>145</v>
      </c>
      <c r="C15" s="192"/>
      <c r="D15" s="27">
        <v>12</v>
      </c>
      <c r="E15" s="27" t="s">
        <v>134</v>
      </c>
      <c r="F15" s="27">
        <v>0.28000000000000003</v>
      </c>
      <c r="G15" s="27" t="s">
        <v>188</v>
      </c>
      <c r="H15" s="28">
        <v>550</v>
      </c>
      <c r="I15" s="23">
        <f>D15*F15*H15</f>
        <v>1848.0000000000002</v>
      </c>
      <c r="J15" s="56" t="s">
        <v>147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1.95" customHeight="1">
      <c r="A16" s="133"/>
      <c r="B16" s="191" t="s">
        <v>133</v>
      </c>
      <c r="C16" s="192"/>
      <c r="D16" s="27">
        <v>84</v>
      </c>
      <c r="E16" s="27" t="s">
        <v>148</v>
      </c>
      <c r="F16" s="27">
        <v>1</v>
      </c>
      <c r="G16" s="27" t="s">
        <v>131</v>
      </c>
      <c r="H16" s="28">
        <v>135</v>
      </c>
      <c r="I16" s="23">
        <v>0</v>
      </c>
      <c r="J16" s="141" t="s">
        <v>198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s="2" customFormat="1" ht="21.95" customHeight="1">
      <c r="A17" s="133"/>
      <c r="B17" s="191" t="s">
        <v>179</v>
      </c>
      <c r="C17" s="192"/>
      <c r="D17" s="27">
        <v>17</v>
      </c>
      <c r="E17" s="27" t="s">
        <v>132</v>
      </c>
      <c r="F17" s="27">
        <v>10</v>
      </c>
      <c r="G17" s="27" t="s">
        <v>126</v>
      </c>
      <c r="H17" s="28">
        <v>28</v>
      </c>
      <c r="I17" s="23">
        <f>D17*F17*H17</f>
        <v>4760</v>
      </c>
      <c r="J17" s="56" t="s">
        <v>181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21.95" customHeight="1">
      <c r="A18" s="143"/>
      <c r="B18" s="191" t="s">
        <v>180</v>
      </c>
      <c r="C18" s="192"/>
      <c r="D18" s="27">
        <v>4</v>
      </c>
      <c r="E18" s="27" t="s">
        <v>182</v>
      </c>
      <c r="F18" s="27">
        <v>10</v>
      </c>
      <c r="G18" s="27" t="s">
        <v>183</v>
      </c>
      <c r="H18" s="28">
        <v>18</v>
      </c>
      <c r="I18" s="23">
        <f>D18*F18*H18</f>
        <v>720</v>
      </c>
      <c r="J18" s="56" t="s">
        <v>184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21.95" customHeight="1">
      <c r="A19" s="143"/>
      <c r="B19" s="191" t="s">
        <v>185</v>
      </c>
      <c r="C19" s="192"/>
      <c r="D19" s="27">
        <v>4</v>
      </c>
      <c r="E19" s="27" t="s">
        <v>182</v>
      </c>
      <c r="F19" s="27">
        <v>2</v>
      </c>
      <c r="G19" s="27" t="s">
        <v>186</v>
      </c>
      <c r="H19" s="28">
        <v>12</v>
      </c>
      <c r="I19" s="23">
        <f>D19*F19*H19</f>
        <v>96</v>
      </c>
      <c r="J19" s="56" t="s">
        <v>187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s="2" customFormat="1" ht="16.5" customHeight="1">
      <c r="A20" s="188" t="s">
        <v>63</v>
      </c>
      <c r="B20" s="189"/>
      <c r="C20" s="189"/>
      <c r="D20" s="17"/>
      <c r="E20" s="17"/>
      <c r="F20" s="17"/>
      <c r="G20" s="17"/>
      <c r="H20" s="17"/>
      <c r="I20" s="52">
        <f>SUM(I10:I19)</f>
        <v>100298</v>
      </c>
      <c r="J20" s="58"/>
    </row>
    <row r="21" spans="1:23" s="2" customFormat="1" ht="21.95" customHeight="1">
      <c r="A21" s="237" t="s">
        <v>111</v>
      </c>
      <c r="B21" s="191" t="s">
        <v>167</v>
      </c>
      <c r="C21" s="192"/>
      <c r="D21" s="27">
        <v>5</v>
      </c>
      <c r="E21" s="27" t="s">
        <v>52</v>
      </c>
      <c r="F21" s="27">
        <v>1</v>
      </c>
      <c r="G21" s="27" t="s">
        <v>53</v>
      </c>
      <c r="H21" s="28">
        <v>500</v>
      </c>
      <c r="I21" s="23">
        <f>D21*F21*H21</f>
        <v>2500</v>
      </c>
      <c r="J21" s="56" t="s">
        <v>189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s="2" customFormat="1" ht="21.95" customHeight="1">
      <c r="A22" s="238"/>
      <c r="B22" s="221" t="s">
        <v>190</v>
      </c>
      <c r="C22" s="222"/>
      <c r="D22" s="215">
        <v>1</v>
      </c>
      <c r="E22" s="218" t="s">
        <v>52</v>
      </c>
      <c r="F22" s="215">
        <v>1</v>
      </c>
      <c r="G22" s="218" t="s">
        <v>53</v>
      </c>
      <c r="H22" s="218">
        <v>1956</v>
      </c>
      <c r="I22" s="232">
        <f>D22*F22*H22</f>
        <v>1956</v>
      </c>
      <c r="J22" s="144" t="s">
        <v>191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s="2" customFormat="1" ht="21.95" customHeight="1">
      <c r="A23" s="238"/>
      <c r="B23" s="223"/>
      <c r="C23" s="224"/>
      <c r="D23" s="216"/>
      <c r="E23" s="219"/>
      <c r="F23" s="216"/>
      <c r="G23" s="219"/>
      <c r="H23" s="219"/>
      <c r="I23" s="233"/>
      <c r="J23" s="145" t="s">
        <v>192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s="2" customFormat="1" ht="21.95" customHeight="1">
      <c r="A24" s="238"/>
      <c r="B24" s="223"/>
      <c r="C24" s="224"/>
      <c r="D24" s="216"/>
      <c r="E24" s="219"/>
      <c r="F24" s="216"/>
      <c r="G24" s="219"/>
      <c r="H24" s="219"/>
      <c r="I24" s="233"/>
      <c r="J24" s="145" t="s">
        <v>194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s="2" customFormat="1" ht="21.95" customHeight="1">
      <c r="A25" s="238"/>
      <c r="B25" s="225"/>
      <c r="C25" s="226"/>
      <c r="D25" s="217"/>
      <c r="E25" s="220"/>
      <c r="F25" s="217"/>
      <c r="G25" s="220"/>
      <c r="H25" s="220"/>
      <c r="I25" s="234"/>
      <c r="J25" s="146" t="s">
        <v>193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s="2" customFormat="1" ht="21.95" customHeight="1">
      <c r="A26" s="239"/>
      <c r="B26" s="235" t="s">
        <v>197</v>
      </c>
      <c r="C26" s="236"/>
      <c r="D26" s="33">
        <v>1</v>
      </c>
      <c r="E26" s="148" t="s">
        <v>196</v>
      </c>
      <c r="F26" s="33">
        <v>2</v>
      </c>
      <c r="G26" s="148" t="s">
        <v>195</v>
      </c>
      <c r="H26" s="148">
        <v>400</v>
      </c>
      <c r="I26" s="147">
        <v>0</v>
      </c>
      <c r="J26" s="146" t="s">
        <v>199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s="2" customFormat="1" ht="21.95" customHeight="1">
      <c r="A27" s="143"/>
      <c r="B27" s="235" t="s">
        <v>200</v>
      </c>
      <c r="C27" s="236"/>
      <c r="D27" s="33">
        <v>1</v>
      </c>
      <c r="E27" s="148" t="s">
        <v>196</v>
      </c>
      <c r="F27" s="33">
        <v>1</v>
      </c>
      <c r="G27" s="148" t="s">
        <v>201</v>
      </c>
      <c r="H27" s="148">
        <v>275</v>
      </c>
      <c r="I27" s="147">
        <f>D27*F27*H27</f>
        <v>275</v>
      </c>
      <c r="J27" s="146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23" s="2" customFormat="1" ht="16.5" customHeight="1">
      <c r="A28" s="188" t="s">
        <v>112</v>
      </c>
      <c r="B28" s="189"/>
      <c r="C28" s="189"/>
      <c r="D28" s="17"/>
      <c r="E28" s="17"/>
      <c r="F28" s="17"/>
      <c r="G28" s="17"/>
      <c r="H28" s="17"/>
      <c r="I28" s="52">
        <f>SUM(I21:I27)</f>
        <v>4731</v>
      </c>
      <c r="J28" s="58"/>
    </row>
    <row r="29" spans="1:23" s="2" customFormat="1" ht="23.1" customHeight="1">
      <c r="A29" s="131" t="s">
        <v>65</v>
      </c>
      <c r="B29" s="191" t="s">
        <v>160</v>
      </c>
      <c r="C29" s="192"/>
      <c r="D29" s="33">
        <v>1</v>
      </c>
      <c r="E29" s="27" t="s">
        <v>66</v>
      </c>
      <c r="F29" s="33">
        <v>1</v>
      </c>
      <c r="G29" s="27" t="s">
        <v>67</v>
      </c>
      <c r="H29" s="83">
        <v>18000</v>
      </c>
      <c r="I29" s="93">
        <f>D29*F29*H29</f>
        <v>18000</v>
      </c>
      <c r="J29" s="94" t="s">
        <v>171</v>
      </c>
    </row>
    <row r="30" spans="1:23" s="2" customFormat="1" ht="16.5" customHeight="1">
      <c r="A30" s="188" t="s">
        <v>71</v>
      </c>
      <c r="B30" s="189"/>
      <c r="C30" s="189"/>
      <c r="D30" s="17"/>
      <c r="E30" s="17"/>
      <c r="F30" s="17"/>
      <c r="G30" s="17"/>
      <c r="H30" s="17"/>
      <c r="I30" s="52">
        <f>SUM(I29:I29)</f>
        <v>18000</v>
      </c>
      <c r="J30" s="58"/>
    </row>
    <row r="31" spans="1:23" s="2" customFormat="1" ht="23.1" customHeight="1">
      <c r="A31" s="29" t="s">
        <v>122</v>
      </c>
      <c r="B31" s="191" t="s">
        <v>124</v>
      </c>
      <c r="C31" s="192"/>
      <c r="D31" s="33">
        <v>25</v>
      </c>
      <c r="E31" s="27" t="s">
        <v>125</v>
      </c>
      <c r="F31" s="33">
        <v>1</v>
      </c>
      <c r="G31" s="27" t="s">
        <v>127</v>
      </c>
      <c r="H31" s="83">
        <v>240</v>
      </c>
      <c r="I31" s="93">
        <f>D31*F31*H31</f>
        <v>6000</v>
      </c>
      <c r="J31" s="56" t="s">
        <v>161</v>
      </c>
    </row>
    <row r="32" spans="1:23" s="2" customFormat="1" ht="23.1" customHeight="1">
      <c r="A32" s="131"/>
      <c r="B32" s="191" t="s">
        <v>128</v>
      </c>
      <c r="C32" s="192"/>
      <c r="D32" s="33">
        <v>2</v>
      </c>
      <c r="E32" s="27" t="s">
        <v>130</v>
      </c>
      <c r="F32" s="33">
        <v>6</v>
      </c>
      <c r="G32" s="27" t="s">
        <v>129</v>
      </c>
      <c r="H32" s="83">
        <v>260</v>
      </c>
      <c r="I32" s="93">
        <f>F32*H32</f>
        <v>1560</v>
      </c>
      <c r="J32" s="56" t="s">
        <v>177</v>
      </c>
    </row>
    <row r="33" spans="1:10" s="2" customFormat="1" ht="23.1" customHeight="1">
      <c r="A33" s="136"/>
      <c r="B33" s="191" t="s">
        <v>162</v>
      </c>
      <c r="C33" s="192"/>
      <c r="D33" s="33">
        <v>26</v>
      </c>
      <c r="E33" s="27" t="s">
        <v>163</v>
      </c>
      <c r="F33" s="33">
        <v>1</v>
      </c>
      <c r="G33" s="27" t="s">
        <v>164</v>
      </c>
      <c r="H33" s="83">
        <v>5</v>
      </c>
      <c r="I33" s="93">
        <f>D33*F33*H33</f>
        <v>130</v>
      </c>
      <c r="J33" s="56" t="s">
        <v>170</v>
      </c>
    </row>
    <row r="34" spans="1:10" s="2" customFormat="1" ht="23.1" customHeight="1">
      <c r="A34" s="149"/>
      <c r="B34" s="191" t="s">
        <v>204</v>
      </c>
      <c r="C34" s="192"/>
      <c r="D34" s="150">
        <v>170</v>
      </c>
      <c r="E34" s="27" t="s">
        <v>205</v>
      </c>
      <c r="F34" s="150">
        <v>1</v>
      </c>
      <c r="G34" s="27" t="s">
        <v>206</v>
      </c>
      <c r="H34" s="83">
        <v>0.5</v>
      </c>
      <c r="I34" s="93">
        <f>D34*F34*H34</f>
        <v>85</v>
      </c>
      <c r="J34" s="56"/>
    </row>
    <row r="35" spans="1:10" s="2" customFormat="1" ht="16.5" customHeight="1">
      <c r="A35" s="188" t="s">
        <v>123</v>
      </c>
      <c r="B35" s="189"/>
      <c r="C35" s="189"/>
      <c r="D35" s="17"/>
      <c r="E35" s="17"/>
      <c r="F35" s="17"/>
      <c r="G35" s="17"/>
      <c r="H35" s="17"/>
      <c r="I35" s="52">
        <f>SUM(I31:I34)</f>
        <v>7775</v>
      </c>
      <c r="J35" s="58"/>
    </row>
    <row r="36" spans="1:10" s="2" customFormat="1" ht="23.1" customHeight="1">
      <c r="A36" s="135" t="s">
        <v>150</v>
      </c>
      <c r="B36" s="191" t="s">
        <v>155</v>
      </c>
      <c r="C36" s="192"/>
      <c r="D36" s="33">
        <v>1</v>
      </c>
      <c r="E36" s="27" t="s">
        <v>156</v>
      </c>
      <c r="F36" s="33">
        <v>1</v>
      </c>
      <c r="G36" s="27" t="s">
        <v>157</v>
      </c>
      <c r="H36" s="83">
        <v>2000</v>
      </c>
      <c r="I36" s="93">
        <f>D36*F36*H36</f>
        <v>2000</v>
      </c>
      <c r="J36" s="56" t="s">
        <v>169</v>
      </c>
    </row>
    <row r="37" spans="1:10" s="2" customFormat="1" ht="23.1" customHeight="1">
      <c r="A37" s="135"/>
      <c r="B37" s="191" t="s">
        <v>153</v>
      </c>
      <c r="C37" s="192"/>
      <c r="D37" s="33">
        <v>1</v>
      </c>
      <c r="E37" s="27" t="s">
        <v>156</v>
      </c>
      <c r="F37" s="33">
        <v>2</v>
      </c>
      <c r="G37" s="27" t="s">
        <v>157</v>
      </c>
      <c r="H37" s="83">
        <v>800</v>
      </c>
      <c r="I37" s="93">
        <f>D37*F37*H37</f>
        <v>1600</v>
      </c>
      <c r="J37" s="60" t="s">
        <v>176</v>
      </c>
    </row>
    <row r="38" spans="1:10" s="2" customFormat="1" ht="23.1" customHeight="1">
      <c r="A38" s="135"/>
      <c r="B38" s="191" t="s">
        <v>154</v>
      </c>
      <c r="C38" s="192"/>
      <c r="D38" s="33">
        <v>1</v>
      </c>
      <c r="E38" s="27" t="s">
        <v>156</v>
      </c>
      <c r="F38" s="33">
        <v>1</v>
      </c>
      <c r="G38" s="27" t="s">
        <v>157</v>
      </c>
      <c r="H38" s="83">
        <v>800</v>
      </c>
      <c r="I38" s="93">
        <f>D38*F38*H38</f>
        <v>800</v>
      </c>
      <c r="J38" s="60" t="s">
        <v>158</v>
      </c>
    </row>
    <row r="39" spans="1:10" s="2" customFormat="1" ht="16.5" customHeight="1">
      <c r="A39" s="139" t="s">
        <v>149</v>
      </c>
      <c r="B39" s="230"/>
      <c r="C39" s="231"/>
      <c r="D39" s="134"/>
      <c r="E39" s="134"/>
      <c r="F39" s="134"/>
      <c r="G39" s="134"/>
      <c r="H39" s="134"/>
      <c r="I39" s="52">
        <f>SUM(I36:I38)</f>
        <v>4400</v>
      </c>
      <c r="J39" s="140"/>
    </row>
    <row r="40" spans="1:10" s="2" customFormat="1" ht="23.1" customHeight="1">
      <c r="A40" s="135" t="s">
        <v>151</v>
      </c>
      <c r="B40" s="191" t="s">
        <v>152</v>
      </c>
      <c r="C40" s="192"/>
      <c r="D40" s="33">
        <v>1</v>
      </c>
      <c r="E40" s="27" t="s">
        <v>131</v>
      </c>
      <c r="F40" s="33">
        <v>1</v>
      </c>
      <c r="G40" s="27" t="s">
        <v>127</v>
      </c>
      <c r="H40" s="83">
        <v>1842</v>
      </c>
      <c r="I40" s="93">
        <f>D40*F40*H40</f>
        <v>1842</v>
      </c>
      <c r="J40" s="60" t="s">
        <v>159</v>
      </c>
    </row>
    <row r="41" spans="1:10" s="2" customFormat="1" ht="16.5" customHeight="1">
      <c r="A41" s="139" t="s">
        <v>146</v>
      </c>
      <c r="B41" s="230"/>
      <c r="C41" s="231"/>
      <c r="D41" s="134"/>
      <c r="E41" s="134"/>
      <c r="F41" s="134"/>
      <c r="G41" s="134"/>
      <c r="H41" s="134"/>
      <c r="I41" s="52">
        <f>SUM(I40)</f>
        <v>1842</v>
      </c>
      <c r="J41" s="140"/>
    </row>
    <row r="42" spans="1:10" s="2" customFormat="1" ht="24" customHeight="1">
      <c r="A42" s="179" t="s">
        <v>94</v>
      </c>
      <c r="B42" s="190" t="s">
        <v>113</v>
      </c>
      <c r="C42" s="190"/>
      <c r="D42" s="35">
        <v>2</v>
      </c>
      <c r="E42" s="35" t="s">
        <v>59</v>
      </c>
      <c r="F42" s="35">
        <v>2</v>
      </c>
      <c r="G42" s="35" t="s">
        <v>60</v>
      </c>
      <c r="H42" s="36">
        <v>1000</v>
      </c>
      <c r="I42" s="36">
        <f>H42*F42*D42</f>
        <v>4000</v>
      </c>
      <c r="J42" s="227" t="s">
        <v>168</v>
      </c>
    </row>
    <row r="43" spans="1:10" s="2" customFormat="1" ht="24" customHeight="1">
      <c r="A43" s="180"/>
      <c r="B43" s="181" t="s">
        <v>114</v>
      </c>
      <c r="C43" s="182"/>
      <c r="D43" s="35">
        <v>1</v>
      </c>
      <c r="E43" s="35" t="s">
        <v>52</v>
      </c>
      <c r="F43" s="35">
        <v>2</v>
      </c>
      <c r="G43" s="35" t="s">
        <v>53</v>
      </c>
      <c r="H43" s="36">
        <v>400</v>
      </c>
      <c r="I43" s="36">
        <f>H43*F43*D43</f>
        <v>800</v>
      </c>
      <c r="J43" s="228"/>
    </row>
    <row r="44" spans="1:10" s="2" customFormat="1" ht="24" customHeight="1">
      <c r="A44" s="180"/>
      <c r="B44" s="181" t="s">
        <v>115</v>
      </c>
      <c r="C44" s="182"/>
      <c r="D44" s="35">
        <v>3</v>
      </c>
      <c r="E44" s="35" t="s">
        <v>59</v>
      </c>
      <c r="F44" s="35">
        <v>3</v>
      </c>
      <c r="G44" s="35" t="s">
        <v>66</v>
      </c>
      <c r="H44" s="36">
        <v>100</v>
      </c>
      <c r="I44" s="36">
        <f>H44*F44*D44</f>
        <v>900</v>
      </c>
      <c r="J44" s="228"/>
    </row>
    <row r="45" spans="1:10" s="2" customFormat="1" ht="24" customHeight="1">
      <c r="A45" s="180"/>
      <c r="B45" s="181" t="s">
        <v>116</v>
      </c>
      <c r="C45" s="182"/>
      <c r="D45" s="35">
        <v>3</v>
      </c>
      <c r="E45" s="35" t="s">
        <v>59</v>
      </c>
      <c r="F45" s="35">
        <v>3</v>
      </c>
      <c r="G45" s="35" t="s">
        <v>66</v>
      </c>
      <c r="H45" s="36">
        <v>500</v>
      </c>
      <c r="I45" s="36">
        <f>H45*F45*D45</f>
        <v>4500</v>
      </c>
      <c r="J45" s="229"/>
    </row>
    <row r="46" spans="1:10" s="2" customFormat="1" ht="16.5" customHeight="1">
      <c r="A46" s="188" t="s">
        <v>100</v>
      </c>
      <c r="B46" s="189"/>
      <c r="C46" s="189"/>
      <c r="D46" s="17"/>
      <c r="E46" s="17"/>
      <c r="F46" s="17"/>
      <c r="G46" s="17"/>
      <c r="H46" s="17"/>
      <c r="I46" s="52">
        <f>SUM(I42:I45)</f>
        <v>10200</v>
      </c>
      <c r="J46" s="58"/>
    </row>
    <row r="47" spans="1:10" s="2" customFormat="1" ht="24" customHeight="1">
      <c r="A47" s="39" t="s">
        <v>49</v>
      </c>
      <c r="B47" s="40"/>
      <c r="C47" s="40"/>
      <c r="D47" s="41"/>
      <c r="E47" s="41"/>
      <c r="F47" s="41"/>
      <c r="G47" s="41"/>
      <c r="H47" s="42"/>
      <c r="I47" s="65">
        <f>I20+I28+I30+I35+I39+I41+I46</f>
        <v>147246</v>
      </c>
      <c r="J47" s="66"/>
    </row>
    <row r="48" spans="1:10" s="2" customFormat="1" ht="24" customHeight="1">
      <c r="A48" s="39" t="s">
        <v>117</v>
      </c>
      <c r="B48" s="40"/>
      <c r="C48" s="40"/>
      <c r="D48" s="41"/>
      <c r="E48" s="41"/>
      <c r="F48" s="41"/>
      <c r="G48" s="41"/>
      <c r="H48" s="41"/>
      <c r="I48" s="65">
        <f>I47*0.1</f>
        <v>14724.6</v>
      </c>
      <c r="J48" s="66"/>
    </row>
    <row r="49" spans="1:10" s="2" customFormat="1" ht="24" customHeight="1">
      <c r="A49" s="41" t="s">
        <v>101</v>
      </c>
      <c r="B49" s="40"/>
      <c r="C49" s="40"/>
      <c r="D49" s="41"/>
      <c r="E49" s="41"/>
      <c r="F49" s="41"/>
      <c r="G49" s="41"/>
      <c r="H49" s="41"/>
      <c r="I49" s="95">
        <f>SUM(I47:I48)</f>
        <v>161970.6</v>
      </c>
      <c r="J49" s="96"/>
    </row>
    <row r="51" spans="1:10">
      <c r="I51" s="5" t="s">
        <v>110</v>
      </c>
      <c r="J51" s="4"/>
    </row>
  </sheetData>
  <mergeCells count="44">
    <mergeCell ref="A10:A11"/>
    <mergeCell ref="A42:A45"/>
    <mergeCell ref="B43:C43"/>
    <mergeCell ref="B44:C44"/>
    <mergeCell ref="B45:C45"/>
    <mergeCell ref="B31:C31"/>
    <mergeCell ref="A35:C35"/>
    <mergeCell ref="B42:C42"/>
    <mergeCell ref="A30:C30"/>
    <mergeCell ref="B32:C32"/>
    <mergeCell ref="B15:C15"/>
    <mergeCell ref="B17:C17"/>
    <mergeCell ref="B21:C21"/>
    <mergeCell ref="B10:C10"/>
    <mergeCell ref="B11:C11"/>
    <mergeCell ref="B12:C12"/>
    <mergeCell ref="A46:C46"/>
    <mergeCell ref="I22:I25"/>
    <mergeCell ref="H22:H25"/>
    <mergeCell ref="G22:G25"/>
    <mergeCell ref="B26:C26"/>
    <mergeCell ref="A21:A26"/>
    <mergeCell ref="B27:C27"/>
    <mergeCell ref="B34:C34"/>
    <mergeCell ref="J42:J45"/>
    <mergeCell ref="A28:C28"/>
    <mergeCell ref="B29:C29"/>
    <mergeCell ref="A20:C20"/>
    <mergeCell ref="B16:C16"/>
    <mergeCell ref="B36:C36"/>
    <mergeCell ref="B41:C41"/>
    <mergeCell ref="B39:C39"/>
    <mergeCell ref="B40:C40"/>
    <mergeCell ref="B37:C37"/>
    <mergeCell ref="B38:C38"/>
    <mergeCell ref="B18:C18"/>
    <mergeCell ref="B33:C33"/>
    <mergeCell ref="B13:C13"/>
    <mergeCell ref="B19:C19"/>
    <mergeCell ref="F22:F25"/>
    <mergeCell ref="E22:E25"/>
    <mergeCell ref="D22:D25"/>
    <mergeCell ref="B22:C25"/>
    <mergeCell ref="B14:C14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99" t="s">
        <v>30</v>
      </c>
      <c r="C1" s="199"/>
      <c r="D1" s="199"/>
      <c r="E1" s="199"/>
      <c r="F1" s="199"/>
      <c r="G1" s="199"/>
      <c r="H1" s="199"/>
      <c r="I1" s="199"/>
      <c r="J1" s="199"/>
    </row>
    <row r="2" spans="1:23" s="1" customFormat="1" ht="26.1" customHeight="1">
      <c r="A2" s="7" t="s">
        <v>31</v>
      </c>
      <c r="B2" s="200" t="s">
        <v>32</v>
      </c>
      <c r="C2" s="199"/>
      <c r="D2" s="199"/>
      <c r="E2" s="199"/>
      <c r="F2" s="199"/>
      <c r="G2" s="199"/>
      <c r="H2" s="199"/>
      <c r="I2" s="199"/>
      <c r="J2" s="199"/>
    </row>
    <row r="3" spans="1:23" s="1" customFormat="1" ht="26.1" customHeight="1">
      <c r="A3" s="7" t="s">
        <v>33</v>
      </c>
      <c r="B3" s="199" t="s">
        <v>118</v>
      </c>
      <c r="C3" s="199"/>
      <c r="D3" s="199"/>
      <c r="E3" s="199"/>
      <c r="F3" s="199"/>
      <c r="G3" s="199"/>
      <c r="H3" s="199"/>
      <c r="I3" s="199"/>
      <c r="J3" s="19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119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6" t="s">
        <v>41</v>
      </c>
      <c r="B7" s="207"/>
      <c r="C7" s="208"/>
      <c r="D7" s="201" t="s">
        <v>42</v>
      </c>
      <c r="E7" s="201"/>
      <c r="F7" s="201"/>
      <c r="G7" s="201"/>
      <c r="H7" s="201"/>
      <c r="I7" s="201"/>
      <c r="J7" s="20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209"/>
      <c r="B8" s="210"/>
      <c r="C8" s="211"/>
      <c r="D8" s="202" t="s">
        <v>44</v>
      </c>
      <c r="E8" s="202"/>
      <c r="F8" s="202"/>
      <c r="G8" s="202"/>
      <c r="H8" s="203" t="s">
        <v>45</v>
      </c>
      <c r="I8" s="203"/>
      <c r="J8" s="20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12"/>
      <c r="B9" s="213"/>
      <c r="C9" s="214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2" t="s">
        <v>49</v>
      </c>
      <c r="J9" s="20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74" t="s">
        <v>50</v>
      </c>
      <c r="B10" s="195" t="s">
        <v>51</v>
      </c>
      <c r="C10" s="196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75"/>
      <c r="B11" s="195" t="s">
        <v>55</v>
      </c>
      <c r="C11" s="196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97" t="s">
        <v>56</v>
      </c>
      <c r="B12" s="198"/>
      <c r="C12" s="198"/>
      <c r="D12" s="25"/>
      <c r="E12" s="26"/>
      <c r="F12" s="26"/>
      <c r="G12" s="26"/>
      <c r="H12" s="26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76"/>
      <c r="B13" s="191" t="s">
        <v>58</v>
      </c>
      <c r="C13" s="192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6" t="s">
        <v>120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76"/>
      <c r="B14" s="191" t="s">
        <v>62</v>
      </c>
      <c r="C14" s="192"/>
      <c r="D14" s="27"/>
      <c r="E14" s="27" t="s">
        <v>59</v>
      </c>
      <c r="F14" s="27"/>
      <c r="G14" s="27" t="s">
        <v>60</v>
      </c>
      <c r="H14" s="28"/>
      <c r="I14" s="23"/>
      <c r="J14" s="57"/>
    </row>
    <row r="15" spans="1:23" s="2" customFormat="1" ht="16.5" customHeight="1">
      <c r="A15" s="188" t="s">
        <v>63</v>
      </c>
      <c r="B15" s="189"/>
      <c r="C15" s="189"/>
      <c r="D15" s="17"/>
      <c r="E15" s="17"/>
      <c r="F15" s="17"/>
      <c r="G15" s="17"/>
      <c r="H15" s="17"/>
      <c r="I15" s="52">
        <f>SUM(I13:I14)</f>
        <v>8000</v>
      </c>
      <c r="J15" s="58"/>
    </row>
    <row r="16" spans="1:23" s="3" customFormat="1" ht="23.1" customHeight="1">
      <c r="A16" s="177" t="s">
        <v>64</v>
      </c>
      <c r="B16" s="193" t="s">
        <v>65</v>
      </c>
      <c r="C16" s="19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78"/>
      <c r="B17" s="193" t="s">
        <v>121</v>
      </c>
      <c r="C17" s="19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88" t="s">
        <v>71</v>
      </c>
      <c r="B18" s="189"/>
      <c r="C18" s="189"/>
      <c r="D18" s="17"/>
      <c r="E18" s="17"/>
      <c r="F18" s="17"/>
      <c r="G18" s="17"/>
      <c r="H18" s="17"/>
      <c r="I18" s="52">
        <f>SUM(I16:I17)</f>
        <v>17000</v>
      </c>
      <c r="J18" s="58"/>
    </row>
    <row r="19" spans="1:10" s="2" customFormat="1" ht="24" customHeight="1">
      <c r="A19" s="178"/>
      <c r="B19" s="191" t="s">
        <v>72</v>
      </c>
      <c r="C19" s="192"/>
      <c r="D19" s="33">
        <v>1</v>
      </c>
      <c r="E19" s="27" t="s">
        <v>73</v>
      </c>
      <c r="F19" s="33">
        <v>15</v>
      </c>
      <c r="G19" s="27" t="s">
        <v>74</v>
      </c>
      <c r="H19" s="34">
        <v>150</v>
      </c>
      <c r="I19" s="23">
        <v>750</v>
      </c>
      <c r="J19" s="61" t="s">
        <v>75</v>
      </c>
    </row>
    <row r="20" spans="1:10" s="2" customFormat="1" ht="24" customHeight="1">
      <c r="A20" s="178"/>
      <c r="B20" s="191" t="s">
        <v>76</v>
      </c>
      <c r="C20" s="192"/>
      <c r="D20" s="33">
        <v>6</v>
      </c>
      <c r="E20" s="27" t="s">
        <v>73</v>
      </c>
      <c r="F20" s="33">
        <v>1</v>
      </c>
      <c r="G20" s="27" t="s">
        <v>60</v>
      </c>
      <c r="H20" s="34">
        <v>200</v>
      </c>
      <c r="I20" s="23">
        <v>400</v>
      </c>
      <c r="J20" s="60" t="s">
        <v>77</v>
      </c>
    </row>
    <row r="21" spans="1:10" s="2" customFormat="1" ht="24" customHeight="1">
      <c r="A21" s="178"/>
      <c r="B21" s="191" t="s">
        <v>78</v>
      </c>
      <c r="C21" s="192"/>
      <c r="D21" s="33">
        <v>2</v>
      </c>
      <c r="E21" s="27" t="s">
        <v>79</v>
      </c>
      <c r="F21" s="33">
        <v>1</v>
      </c>
      <c r="G21" s="27" t="s">
        <v>60</v>
      </c>
      <c r="H21" s="34">
        <v>200</v>
      </c>
      <c r="I21" s="23">
        <f t="shared" ref="I21:I24" si="0">H21*F21*D21</f>
        <v>400</v>
      </c>
      <c r="J21" s="62" t="s">
        <v>80</v>
      </c>
    </row>
    <row r="22" spans="1:10" s="2" customFormat="1" ht="24" customHeight="1">
      <c r="A22" s="178"/>
      <c r="B22" s="191" t="s">
        <v>85</v>
      </c>
      <c r="C22" s="192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3">
        <f t="shared" si="0"/>
        <v>1000</v>
      </c>
      <c r="J22" s="62" t="s">
        <v>86</v>
      </c>
    </row>
    <row r="23" spans="1:10" s="2" customFormat="1" ht="24" customHeight="1">
      <c r="A23" s="178"/>
      <c r="B23" s="191" t="s">
        <v>83</v>
      </c>
      <c r="C23" s="192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3">
        <f t="shared" si="0"/>
        <v>100</v>
      </c>
      <c r="J23" s="62"/>
    </row>
    <row r="24" spans="1:10" s="2" customFormat="1" ht="24" customHeight="1">
      <c r="A24" s="178"/>
      <c r="B24" s="191" t="s">
        <v>81</v>
      </c>
      <c r="C24" s="192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3">
        <f t="shared" si="0"/>
        <v>100</v>
      </c>
      <c r="J24" s="62"/>
    </row>
    <row r="25" spans="1:10" s="2" customFormat="1" ht="24" customHeight="1">
      <c r="A25" s="178"/>
      <c r="B25" s="183" t="s">
        <v>87</v>
      </c>
      <c r="C25" s="18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3">
        <f>H25*D25</f>
        <v>1500</v>
      </c>
      <c r="J25" s="63"/>
    </row>
    <row r="26" spans="1:10" s="2" customFormat="1" ht="24" customHeight="1">
      <c r="A26" s="178"/>
      <c r="B26" s="183" t="s">
        <v>89</v>
      </c>
      <c r="C26" s="18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3">
        <v>300</v>
      </c>
      <c r="J26" s="63" t="s">
        <v>90</v>
      </c>
    </row>
    <row r="27" spans="1:10" s="2" customFormat="1" ht="24" customHeight="1">
      <c r="A27" s="178"/>
      <c r="B27" s="183" t="s">
        <v>91</v>
      </c>
      <c r="C27" s="18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3">
        <v>400</v>
      </c>
      <c r="J27" s="63" t="s">
        <v>92</v>
      </c>
    </row>
    <row r="28" spans="1:10" s="2" customFormat="1" ht="24" customHeight="1">
      <c r="A28" s="188" t="s">
        <v>93</v>
      </c>
      <c r="B28" s="189"/>
      <c r="C28" s="189"/>
      <c r="D28" s="17"/>
      <c r="E28" s="17"/>
      <c r="F28" s="17"/>
      <c r="G28" s="17"/>
      <c r="H28" s="17"/>
      <c r="I28" s="52">
        <f>SUM(I19:I27)</f>
        <v>4950</v>
      </c>
      <c r="J28" s="58"/>
    </row>
    <row r="29" spans="1:10" s="2" customFormat="1" ht="24" customHeight="1">
      <c r="A29" s="179" t="s">
        <v>94</v>
      </c>
      <c r="B29" s="190" t="s">
        <v>95</v>
      </c>
      <c r="C29" s="19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80"/>
      <c r="B30" s="181" t="s">
        <v>97</v>
      </c>
      <c r="C30" s="18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80"/>
      <c r="B31" s="181" t="s">
        <v>94</v>
      </c>
      <c r="C31" s="18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80"/>
      <c r="B32" s="183" t="s">
        <v>99</v>
      </c>
      <c r="C32" s="18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4" t="s">
        <v>100</v>
      </c>
      <c r="B33" s="185"/>
      <c r="C33" s="18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86" t="s">
        <v>102</v>
      </c>
      <c r="B35" s="187"/>
      <c r="C35" s="187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71" t="s">
        <v>104</v>
      </c>
      <c r="B37" s="172"/>
      <c r="C37" s="173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西安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2017-09-27T13:29:30Z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