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7610"/>
  <workbookPr/>
  <mc:AlternateContent xmlns:mc="http://schemas.openxmlformats.org/markup-compatibility/2006">
    <mc:Choice Requires="x15">
      <x15ac:absPath xmlns:x15ac="http://schemas.microsoft.com/office/spreadsheetml/2010/11/ac" url="/Users/guoyanlei/Desktop/"/>
    </mc:Choice>
  </mc:AlternateContent>
  <bookViews>
    <workbookView xWindow="0" yWindow="0" windowWidth="28800" windowHeight="18000"/>
  </bookViews>
  <sheets>
    <sheet name="员工报销明细" sheetId="3" r:id="rId1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64" i="3" l="1"/>
  <c r="H63" i="3"/>
  <c r="H42" i="3"/>
  <c r="H61" i="3"/>
  <c r="H60" i="3"/>
  <c r="H35" i="3"/>
  <c r="H11" i="3"/>
  <c r="H62" i="3"/>
  <c r="H9" i="3"/>
  <c r="H10" i="3"/>
  <c r="H53" i="3"/>
  <c r="H54" i="3"/>
  <c r="H55" i="3"/>
  <c r="H56" i="3"/>
  <c r="H57" i="3"/>
  <c r="H58" i="3"/>
  <c r="H59" i="3"/>
  <c r="H51" i="3"/>
  <c r="H52" i="3"/>
  <c r="H50" i="3"/>
  <c r="H49" i="3"/>
  <c r="H4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18" i="3"/>
  <c r="H16" i="3"/>
  <c r="E48" i="3"/>
  <c r="E63" i="3"/>
  <c r="E46" i="3"/>
  <c r="E47" i="3"/>
  <c r="E43" i="3"/>
  <c r="E45" i="3"/>
  <c r="E40" i="3"/>
  <c r="E42" i="3"/>
  <c r="E38" i="3"/>
  <c r="E39" i="3"/>
  <c r="E36" i="3"/>
  <c r="E37" i="3"/>
  <c r="E18" i="3"/>
  <c r="E35" i="3"/>
  <c r="E15" i="3"/>
  <c r="E17" i="3"/>
  <c r="E12" i="3"/>
  <c r="E14" i="3"/>
  <c r="E8" i="3"/>
  <c r="E11" i="3"/>
  <c r="E64" i="3"/>
  <c r="A69" i="3"/>
  <c r="H46" i="3"/>
  <c r="H47" i="3"/>
  <c r="H43" i="3"/>
  <c r="H44" i="3"/>
  <c r="H45" i="3"/>
  <c r="H40" i="3"/>
  <c r="H41" i="3"/>
  <c r="H38" i="3"/>
  <c r="H39" i="3"/>
  <c r="H37" i="3"/>
  <c r="H15" i="3"/>
  <c r="H17" i="3"/>
  <c r="H12" i="3"/>
  <c r="H13" i="3"/>
  <c r="H14" i="3"/>
  <c r="H8" i="3"/>
  <c r="C69" i="3"/>
  <c r="I69" i="3"/>
  <c r="G63" i="3"/>
  <c r="G47" i="3"/>
  <c r="G45" i="3"/>
  <c r="G42" i="3"/>
  <c r="G39" i="3"/>
  <c r="G37" i="3"/>
  <c r="G35" i="3"/>
  <c r="G17" i="3"/>
  <c r="G14" i="3"/>
  <c r="G11" i="3"/>
  <c r="G64" i="3"/>
  <c r="G69" i="3"/>
  <c r="F63" i="3"/>
  <c r="F47" i="3"/>
  <c r="F45" i="3"/>
  <c r="F42" i="3"/>
  <c r="F39" i="3"/>
  <c r="F37" i="3"/>
  <c r="F35" i="3"/>
  <c r="F17" i="3"/>
  <c r="F14" i="3"/>
  <c r="F11" i="3"/>
  <c r="F64" i="3"/>
  <c r="E69" i="3"/>
  <c r="D63" i="3"/>
  <c r="D47" i="3"/>
  <c r="D45" i="3"/>
  <c r="D42" i="3"/>
  <c r="D39" i="3"/>
  <c r="D37" i="3"/>
  <c r="D35" i="3"/>
  <c r="D17" i="3"/>
  <c r="D14" i="3"/>
  <c r="D11" i="3"/>
  <c r="D64" i="3"/>
  <c r="C63" i="3"/>
  <c r="C47" i="3"/>
  <c r="C45" i="3"/>
  <c r="C42" i="3"/>
  <c r="C39" i="3"/>
  <c r="C37" i="3"/>
  <c r="C35" i="3"/>
  <c r="C17" i="3"/>
  <c r="C14" i="3"/>
  <c r="C11" i="3"/>
  <c r="C64" i="3"/>
</calcChain>
</file>

<file path=xl/sharedStrings.xml><?xml version="1.0" encoding="utf-8"?>
<sst xmlns="http://schemas.openxmlformats.org/spreadsheetml/2006/main" count="89" uniqueCount="85">
  <si>
    <t>【借款报销单】</t>
  </si>
  <si>
    <t xml:space="preserve">团号：HMZA-220728-QSK182 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</si>
  <si>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</si>
  <si>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</si>
  <si>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</si>
  <si>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</si>
  <si>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</si>
  <si>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</si>
  <si>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</si>
  <si>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</si>
  <si>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</si>
  <si>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</si>
  <si>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</si>
  <si>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</si>
  <si>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</si>
  <si>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</si>
  <si>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</si>
  <si>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</si>
  <si>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</si>
  <si>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</si>
  <si>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</si>
  <si>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</si>
  <si>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</si>
  <si>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</si>
  <si>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</si>
  <si>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</si>
  <si>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</si>
  <si>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</si>
  <si>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</si>
  <si>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</si>
  <si>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</si>
  <si>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</si>
  <si>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</si>
  <si>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</si>
  <si>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</si>
  <si>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</si>
  <si>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</si>
  <si>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</si>
  <si>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</si>
  <si>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</si>
  <si>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</si>
  <si>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</si>
  <si>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</si>
  <si>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</si>
  <si>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</si>
  <si>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</si>
  <si>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</si>
  <si>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</si>
  <si>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</si>
  <si>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</si>
  <si>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</si>
  <si>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会议日期：2022年7月29-30日</t>
    <rPh sb="9" eb="10">
      <t>nian</t>
    </rPh>
    <rPh sb="11" eb="12">
      <t>yue</t>
    </rPh>
    <rPh sb="17" eb="18">
      <t>ri</t>
    </rPh>
    <phoneticPr fontId="9" type="noConversion"/>
  </si>
  <si>
    <t>房间早餐</t>
    <rPh sb="0" eb="1">
      <t>fnag jian</t>
    </rPh>
    <rPh sb="2" eb="3">
      <t>zao can</t>
    </rPh>
    <phoneticPr fontId="9" type="noConversion"/>
  </si>
  <si>
    <t>项目拍摄7.1</t>
    <phoneticPr fontId="9" type="noConversion"/>
  </si>
  <si>
    <t>项目拍摄7.2</t>
    <phoneticPr fontId="9" type="noConversion"/>
  </si>
  <si>
    <t>项目拍摄7.3</t>
    <phoneticPr fontId="9" type="noConversion"/>
  </si>
  <si>
    <t>项目拍摄7.4</t>
    <phoneticPr fontId="9" type="noConversion"/>
  </si>
  <si>
    <t>项目拍摄7.9</t>
    <phoneticPr fontId="9" type="noConversion"/>
  </si>
  <si>
    <t>项目拍摄7.10</t>
    <phoneticPr fontId="9" type="noConversion"/>
  </si>
  <si>
    <t>项目拍摄7.11</t>
    <phoneticPr fontId="9" type="noConversion"/>
  </si>
  <si>
    <t>项目拍摄7.12</t>
    <phoneticPr fontId="9" type="noConversion"/>
  </si>
  <si>
    <t>项目拍摄7.13</t>
    <phoneticPr fontId="9" type="noConversion"/>
  </si>
  <si>
    <t>项目拍摄7.14</t>
    <phoneticPr fontId="9" type="noConversion"/>
  </si>
  <si>
    <t>项目拍摄7.15</t>
    <phoneticPr fontId="9" type="noConversion"/>
  </si>
  <si>
    <t>项目拍摄7.16</t>
    <phoneticPr fontId="9" type="noConversion"/>
  </si>
  <si>
    <t>项目拍摄7.24</t>
    <phoneticPr fontId="9" type="noConversion"/>
  </si>
  <si>
    <t>项目拍摄京东食品7.13</t>
    <phoneticPr fontId="9" type="noConversion"/>
  </si>
  <si>
    <t>司机,导游不得直接付款,要使用地接间接付款
身份证复印件,收条,签字即可,每人超过800元/人,需要补票或交个人所得税。</t>
    <phoneticPr fontId="9" type="noConversion"/>
  </si>
  <si>
    <t>物料打印</t>
    <rPh sb="0" eb="1">
      <t>wu liao</t>
    </rPh>
    <rPh sb="2" eb="3">
      <t>da yin</t>
    </rPh>
    <phoneticPr fontId="9" type="noConversion"/>
  </si>
  <si>
    <t>全季酒店（东坝中路）；7.1-7.17</t>
    <phoneticPr fontId="9" type="noConversion"/>
  </si>
  <si>
    <t>全季酒店（798店）；7.24</t>
    <phoneticPr fontId="9" type="noConversion"/>
  </si>
  <si>
    <t>全季酒店（798店）；7.29-7.31</t>
    <phoneticPr fontId="9" type="noConversion"/>
  </si>
  <si>
    <t>国家会议中心大酒店；7.27</t>
    <phoneticPr fontId="9" type="noConversion"/>
  </si>
  <si>
    <t>全季酒店(北京798艺术区店)；7.26</t>
    <phoneticPr fontId="9" type="noConversion"/>
  </si>
  <si>
    <t>全季；7.15-17</t>
    <rPh sb="0" eb="1">
      <t>quan ji jie</t>
    </rPh>
    <phoneticPr fontId="9" type="noConversion"/>
  </si>
  <si>
    <t>桔子水晶；7.21-22</t>
    <rPh sb="0" eb="1">
      <t>ju zi</t>
    </rPh>
    <rPh sb="2" eb="3">
      <t>shui jing</t>
    </rPh>
    <phoneticPr fontId="9" type="noConversion"/>
  </si>
  <si>
    <t>桔子水晶；8.1-2</t>
    <rPh sb="0" eb="1">
      <t>ju zi</t>
    </rPh>
    <rPh sb="2" eb="3">
      <t>shui jing</t>
    </rPh>
    <phoneticPr fontId="9" type="noConversion"/>
  </si>
  <si>
    <t>全季；7。31-8.1</t>
    <rPh sb="0" eb="1">
      <t>quan ji jie</t>
    </rPh>
    <phoneticPr fontId="9" type="noConversion"/>
  </si>
  <si>
    <t>全季；7.30-7.31</t>
    <rPh sb="0" eb="1">
      <t>quan ji jie</t>
    </rPh>
    <phoneticPr fontId="9" type="noConversion"/>
  </si>
  <si>
    <t>全季；7.26-7.30</t>
    <rPh sb="0" eb="1">
      <t>qaun ji</t>
    </rPh>
    <rPh sb="1" eb="2">
      <t>ji jie</t>
    </rPh>
    <phoneticPr fontId="9" type="noConversion"/>
  </si>
  <si>
    <t>丽都皇冠</t>
    <rPh sb="0" eb="1">
      <t>li du</t>
    </rPh>
    <rPh sb="2" eb="3">
      <t>huang guan</t>
    </rPh>
    <phoneticPr fontId="9" type="noConversion"/>
  </si>
  <si>
    <t>马坤</t>
    <rPh sb="0" eb="1">
      <t>ma</t>
    </rPh>
    <rPh sb="1" eb="2">
      <t>kun</t>
    </rPh>
    <phoneticPr fontId="9" type="noConversion"/>
  </si>
  <si>
    <t>郭辰接送</t>
    <rPh sb="0" eb="1">
      <t>guo chen</t>
    </rPh>
    <rPh sb="2" eb="3">
      <t>jie song</t>
    </rPh>
    <phoneticPr fontId="9" type="noConversion"/>
  </si>
  <si>
    <t>郭辰报销</t>
    <rPh sb="0" eb="1">
      <t>guo</t>
    </rPh>
    <rPh sb="1" eb="2">
      <t>chen</t>
    </rPh>
    <rPh sb="2" eb="3">
      <t>bao xiao</t>
    </rPh>
    <phoneticPr fontId="9" type="noConversion"/>
  </si>
  <si>
    <t>停车费</t>
    <rPh sb="0" eb="1">
      <t>ting ch fei</t>
    </rPh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</si>
</sst>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6" formatCode="&quot;¥&quot;#,##0_);[Red]\(&quot;¥&quot;#,##0\)"/>
    <numFmt numFmtId="180" formatCode="0.00_ "/>
    <numFmt numFmtId="183" formatCode="#,##0.00_ "/>
  </numFmts>
  <fonts count="10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3"/>
      <charset val="134"/>
    </font>
    <font>
      <b/>
      <sz val="10"/>
      <color theme="1"/>
      <name val="微软雅黑"/>
      <family val="3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57">
    <xf numFmtId="0" fontId="0" fillId="0" borderId="0" xfId="0">
      <alignment vertical="center"/>
    </xf>
    <xf numFmtId="0" fontId="1" fillId="0" borderId="0" xfId="2" applyFont="1" applyAlignment="1">
      <alignment horizontal="center" vertical="center"/>
    </xf>
    <xf numFmtId="0" fontId="0" fillId="0" borderId="0" xfId="0" applyAlignment="1">
      <alignment horizontal="center" vertical="center"/>
    </xf>
    <xf numFmtId="180" fontId="4" fillId="5" borderId="7" xfId="0" applyNumberFormat="1" applyFont="1" applyFill="1" applyBorder="1" applyAlignment="1">
      <alignment horizontal="center" vertical="center"/>
    </xf>
    <xf numFmtId="180" fontId="4" fillId="6" borderId="7" xfId="0" applyNumberFormat="1" applyFont="1" applyFill="1" applyBorder="1" applyAlignment="1">
      <alignment horizontal="center" vertical="center"/>
    </xf>
    <xf numFmtId="40" fontId="4" fillId="5" borderId="7" xfId="0" applyNumberFormat="1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3" fillId="7" borderId="7" xfId="0" applyFont="1" applyFill="1" applyBorder="1" applyAlignment="1">
      <alignment horizontal="center" vertical="center"/>
    </xf>
    <xf numFmtId="0" fontId="5" fillId="7" borderId="7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40" fontId="3" fillId="0" borderId="0" xfId="0" applyNumberFormat="1" applyFont="1" applyAlignment="1">
      <alignment horizontal="center" vertical="center"/>
    </xf>
    <xf numFmtId="0" fontId="4" fillId="8" borderId="7" xfId="0" applyFont="1" applyFill="1" applyBorder="1" applyAlignment="1">
      <alignment horizontal="center" vertical="center"/>
    </xf>
    <xf numFmtId="180" fontId="5" fillId="0" borderId="7" xfId="0" applyNumberFormat="1" applyFont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80" fontId="4" fillId="5" borderId="7" xfId="0" applyNumberFormat="1" applyFont="1" applyFill="1" applyBorder="1" applyAlignment="1">
      <alignment horizontal="center" vertical="center"/>
    </xf>
    <xf numFmtId="180" fontId="4" fillId="6" borderId="7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/>
    </xf>
    <xf numFmtId="0" fontId="4" fillId="6" borderId="6" xfId="0" applyFont="1" applyFill="1" applyBorder="1" applyAlignment="1">
      <alignment horizontal="center" vertical="center"/>
    </xf>
    <xf numFmtId="183" fontId="5" fillId="2" borderId="2" xfId="0" applyNumberFormat="1" applyFont="1" applyFill="1" applyBorder="1" applyAlignment="1">
      <alignment horizontal="center" vertical="center"/>
    </xf>
    <xf numFmtId="183" fontId="5" fillId="2" borderId="6" xfId="0" applyNumberFormat="1" applyFont="1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40" fontId="0" fillId="0" borderId="5" xfId="0" applyNumberFormat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6" fontId="0" fillId="0" borderId="7" xfId="0" applyNumberFormat="1" applyBorder="1" applyAlignment="1">
      <alignment horizontal="center" vertical="center"/>
    </xf>
    <xf numFmtId="40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0" fontId="0" fillId="0" borderId="7" xfId="0" applyNumberFormat="1" applyBorder="1" applyAlignment="1">
      <alignment horizontal="center" vertical="center"/>
    </xf>
    <xf numFmtId="40" fontId="0" fillId="0" borderId="7" xfId="0" applyNumberForma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40" fontId="3" fillId="7" borderId="7" xfId="0" applyNumberFormat="1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6" fontId="0" fillId="0" borderId="3" xfId="0" applyNumberFormat="1" applyBorder="1" applyAlignment="1">
      <alignment horizontal="center" vertical="center"/>
    </xf>
    <xf numFmtId="6" fontId="0" fillId="0" borderId="7" xfId="0" applyNumberFormat="1" applyFill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FFFF00"/>
    <pageSetUpPr fitToPage="1"/>
  </sheetPr>
  <dimension ref="A2:L71"/>
  <sheetViews>
    <sheetView tabSelected="1" topLeftCell="A34" zoomScale="88" zoomScaleNormal="70" zoomScalePageLayoutView="70" workbookViewId="0">
      <selection activeCell="H19" sqref="H19:H34"/>
    </sheetView>
  </sheetViews>
  <sheetFormatPr baseColWidth="10" defaultColWidth="9" defaultRowHeight="21" customHeight="1" x14ac:dyDescent="0.15"/>
  <cols>
    <col min="1" max="1" width="9" style="2"/>
    <col min="2" max="2" width="16.6640625" style="2" customWidth="1"/>
    <col min="3" max="3" width="14.1640625" style="43" customWidth="1"/>
    <col min="4" max="4" width="9" style="2"/>
    <col min="5" max="5" width="13" style="2" customWidth="1"/>
    <col min="6" max="6" width="12.83203125" style="2" customWidth="1"/>
    <col min="7" max="7" width="9" style="2"/>
    <col min="8" max="8" width="15.83203125" style="2" customWidth="1"/>
    <col min="9" max="9" width="31" style="2" bestFit="1" customWidth="1"/>
    <col min="10" max="10" width="39.5" style="2" customWidth="1"/>
    <col min="11" max="16384" width="9" style="2"/>
  </cols>
  <sheetData>
    <row r="2" spans="1:12" ht="21" customHeight="1" x14ac:dyDescent="0.15">
      <c r="C2" s="18" t="s">
        <v>0</v>
      </c>
      <c r="D2" s="18"/>
      <c r="E2" s="18"/>
      <c r="F2" s="18"/>
      <c r="G2" s="18"/>
      <c r="H2" s="18"/>
      <c r="I2" s="1"/>
      <c r="J2" s="1"/>
      <c r="K2" s="1"/>
      <c r="L2" s="1"/>
    </row>
    <row r="4" spans="1:12" ht="21" customHeight="1" x14ac:dyDescent="0.15">
      <c r="H4" s="44" t="s">
        <v>1</v>
      </c>
      <c r="I4" s="44"/>
      <c r="J4" s="44" t="s">
        <v>51</v>
      </c>
    </row>
    <row r="5" spans="1:12" ht="21" customHeight="1" x14ac:dyDescent="0.15">
      <c r="H5" s="45"/>
      <c r="I5" s="45"/>
      <c r="J5" s="45"/>
    </row>
    <row r="6" spans="1:12" ht="21" customHeight="1" x14ac:dyDescent="0.15">
      <c r="A6" s="26" t="s">
        <v>2</v>
      </c>
      <c r="B6" s="31" t="s">
        <v>3</v>
      </c>
      <c r="C6" s="19" t="s">
        <v>4</v>
      </c>
      <c r="D6" s="19"/>
      <c r="E6" s="19"/>
      <c r="F6" s="20" t="s">
        <v>5</v>
      </c>
      <c r="G6" s="20"/>
      <c r="H6" s="20"/>
      <c r="I6" s="20"/>
      <c r="J6" s="31" t="s">
        <v>6</v>
      </c>
    </row>
    <row r="7" spans="1:12" ht="21" customHeight="1" x14ac:dyDescent="0.15">
      <c r="A7" s="26"/>
      <c r="B7" s="31"/>
      <c r="C7" s="5" t="s">
        <v>7</v>
      </c>
      <c r="D7" s="6" t="s">
        <v>8</v>
      </c>
      <c r="E7" s="3" t="s">
        <v>9</v>
      </c>
      <c r="F7" s="4" t="s">
        <v>10</v>
      </c>
      <c r="G7" s="4" t="s">
        <v>11</v>
      </c>
      <c r="H7" s="4" t="s">
        <v>12</v>
      </c>
      <c r="I7" s="4" t="s">
        <v>13</v>
      </c>
      <c r="J7" s="31"/>
    </row>
    <row r="8" spans="1:12" ht="21" customHeight="1" x14ac:dyDescent="0.15">
      <c r="A8" s="27">
        <v>1</v>
      </c>
      <c r="B8" s="32" t="s">
        <v>14</v>
      </c>
      <c r="C8" s="46">
        <v>0</v>
      </c>
      <c r="D8" s="27"/>
      <c r="E8" s="46">
        <f>C8*D8</f>
        <v>0</v>
      </c>
      <c r="F8" s="47">
        <v>922.5</v>
      </c>
      <c r="G8" s="47">
        <v>0</v>
      </c>
      <c r="H8" s="47">
        <f>F8+G8</f>
        <v>922.5</v>
      </c>
      <c r="I8" s="7" t="s">
        <v>81</v>
      </c>
      <c r="J8" s="48" t="s">
        <v>15</v>
      </c>
    </row>
    <row r="9" spans="1:12" ht="21" customHeight="1" x14ac:dyDescent="0.15">
      <c r="A9" s="27"/>
      <c r="B9" s="32"/>
      <c r="C9" s="46"/>
      <c r="D9" s="27"/>
      <c r="E9" s="46"/>
      <c r="F9" s="47">
        <v>903.5</v>
      </c>
      <c r="G9" s="47">
        <v>0</v>
      </c>
      <c r="H9" s="47">
        <f>F9+G9</f>
        <v>903.5</v>
      </c>
      <c r="I9" s="7" t="s">
        <v>81</v>
      </c>
      <c r="J9" s="49"/>
    </row>
    <row r="10" spans="1:12" ht="21" customHeight="1" x14ac:dyDescent="0.15">
      <c r="A10" s="27"/>
      <c r="B10" s="32"/>
      <c r="C10" s="46"/>
      <c r="D10" s="27"/>
      <c r="E10" s="46"/>
      <c r="F10" s="47">
        <v>560</v>
      </c>
      <c r="G10" s="47">
        <v>0</v>
      </c>
      <c r="H10" s="47">
        <f>F10+G10</f>
        <v>560</v>
      </c>
      <c r="I10" s="7" t="s">
        <v>82</v>
      </c>
      <c r="J10" s="49"/>
    </row>
    <row r="11" spans="1:12" s="52" customFormat="1" ht="21" customHeight="1" x14ac:dyDescent="0.15">
      <c r="A11" s="9"/>
      <c r="B11" s="10" t="s">
        <v>16</v>
      </c>
      <c r="C11" s="50">
        <f>SUM(C8)</f>
        <v>0</v>
      </c>
      <c r="D11" s="50">
        <f>SUM(D8)</f>
        <v>0</v>
      </c>
      <c r="E11" s="50">
        <f>SUM(E8)</f>
        <v>0</v>
      </c>
      <c r="F11" s="50">
        <f>SUM(F8:F10)</f>
        <v>2386</v>
      </c>
      <c r="G11" s="50">
        <f>SUM(G8:G10)</f>
        <v>0</v>
      </c>
      <c r="H11" s="50">
        <f>SUM(H8:H10)</f>
        <v>2386</v>
      </c>
      <c r="I11" s="9"/>
      <c r="J11" s="51"/>
    </row>
    <row r="12" spans="1:12" ht="21" customHeight="1" x14ac:dyDescent="0.15">
      <c r="A12" s="28">
        <v>2</v>
      </c>
      <c r="B12" s="33" t="s">
        <v>17</v>
      </c>
      <c r="C12" s="36">
        <v>0</v>
      </c>
      <c r="D12" s="28"/>
      <c r="E12" s="36">
        <f>C12*D12</f>
        <v>0</v>
      </c>
      <c r="F12" s="47">
        <v>0</v>
      </c>
      <c r="G12" s="47">
        <v>0</v>
      </c>
      <c r="H12" s="47">
        <f>F12+G12</f>
        <v>0</v>
      </c>
      <c r="I12" s="7"/>
      <c r="J12" s="48" t="s">
        <v>18</v>
      </c>
    </row>
    <row r="13" spans="1:12" ht="21" customHeight="1" x14ac:dyDescent="0.15">
      <c r="A13" s="29"/>
      <c r="B13" s="34"/>
      <c r="C13" s="37"/>
      <c r="D13" s="29"/>
      <c r="E13" s="37"/>
      <c r="F13" s="47">
        <v>0</v>
      </c>
      <c r="G13" s="47">
        <v>0</v>
      </c>
      <c r="H13" s="47">
        <f t="shared" ref="H13" si="0">F13+G13</f>
        <v>0</v>
      </c>
      <c r="I13" s="7"/>
      <c r="J13" s="49"/>
    </row>
    <row r="14" spans="1:12" s="52" customFormat="1" ht="21" customHeight="1" x14ac:dyDescent="0.15">
      <c r="A14" s="9"/>
      <c r="B14" s="10" t="s">
        <v>19</v>
      </c>
      <c r="C14" s="50">
        <f>SUM(C12)</f>
        <v>0</v>
      </c>
      <c r="D14" s="50">
        <f>SUM(D12)</f>
        <v>0</v>
      </c>
      <c r="E14" s="50">
        <f>SUM(E12)</f>
        <v>0</v>
      </c>
      <c r="F14" s="50">
        <f>SUM(F12:F13)</f>
        <v>0</v>
      </c>
      <c r="G14" s="50">
        <f>SUM(G12:G13)</f>
        <v>0</v>
      </c>
      <c r="H14" s="50">
        <f>SUM(H12:H13)</f>
        <v>0</v>
      </c>
      <c r="I14" s="9"/>
      <c r="J14" s="51"/>
    </row>
    <row r="15" spans="1:12" ht="21" customHeight="1" x14ac:dyDescent="0.15">
      <c r="A15" s="27">
        <v>3</v>
      </c>
      <c r="B15" s="32" t="s">
        <v>20</v>
      </c>
      <c r="C15" s="46">
        <v>0</v>
      </c>
      <c r="D15" s="27"/>
      <c r="E15" s="46">
        <f>C15*D15</f>
        <v>0</v>
      </c>
      <c r="F15" s="47">
        <v>0</v>
      </c>
      <c r="G15" s="47">
        <v>0</v>
      </c>
      <c r="H15" s="47">
        <f>F15+G15</f>
        <v>0</v>
      </c>
      <c r="I15" s="7"/>
      <c r="J15" s="39" t="s">
        <v>21</v>
      </c>
    </row>
    <row r="16" spans="1:12" ht="21" customHeight="1" x14ac:dyDescent="0.15">
      <c r="A16" s="27"/>
      <c r="B16" s="32"/>
      <c r="C16" s="46"/>
      <c r="D16" s="27"/>
      <c r="E16" s="46"/>
      <c r="F16" s="47">
        <v>0</v>
      </c>
      <c r="G16" s="47">
        <v>0</v>
      </c>
      <c r="H16" s="47">
        <f>F16+G16</f>
        <v>0</v>
      </c>
      <c r="I16" s="7"/>
      <c r="J16" s="40"/>
    </row>
    <row r="17" spans="1:10" s="52" customFormat="1" ht="21" customHeight="1" x14ac:dyDescent="0.15">
      <c r="A17" s="9"/>
      <c r="B17" s="10" t="s">
        <v>22</v>
      </c>
      <c r="C17" s="50">
        <f>SUM(C15)</f>
        <v>0</v>
      </c>
      <c r="D17" s="50">
        <f t="shared" ref="D17:E17" si="1">SUM(D15)</f>
        <v>0</v>
      </c>
      <c r="E17" s="50">
        <f t="shared" si="1"/>
        <v>0</v>
      </c>
      <c r="F17" s="50">
        <f>SUM(F15:F16)</f>
        <v>0</v>
      </c>
      <c r="G17" s="50">
        <f>SUM(G15:G16)</f>
        <v>0</v>
      </c>
      <c r="H17" s="50">
        <f>SUM(H15:H16)</f>
        <v>0</v>
      </c>
      <c r="I17" s="9"/>
      <c r="J17" s="41"/>
    </row>
    <row r="18" spans="1:10" ht="21" customHeight="1" x14ac:dyDescent="0.15">
      <c r="A18" s="27">
        <v>4</v>
      </c>
      <c r="B18" s="32" t="s">
        <v>23</v>
      </c>
      <c r="C18" s="46">
        <v>10000</v>
      </c>
      <c r="D18" s="27">
        <v>1</v>
      </c>
      <c r="E18" s="46">
        <f>C18*D18</f>
        <v>10000</v>
      </c>
      <c r="F18" s="47">
        <v>160</v>
      </c>
      <c r="G18" s="47">
        <v>0</v>
      </c>
      <c r="H18" s="47">
        <f>F18+G18</f>
        <v>160</v>
      </c>
      <c r="I18" s="7" t="s">
        <v>52</v>
      </c>
      <c r="J18" s="39" t="s">
        <v>24</v>
      </c>
    </row>
    <row r="19" spans="1:10" ht="21" customHeight="1" x14ac:dyDescent="0.15">
      <c r="A19" s="27"/>
      <c r="B19" s="32"/>
      <c r="C19" s="46"/>
      <c r="D19" s="27"/>
      <c r="E19" s="46"/>
      <c r="F19" s="47">
        <v>129</v>
      </c>
      <c r="G19" s="47">
        <v>0</v>
      </c>
      <c r="H19" s="47">
        <f t="shared" ref="H19:H34" si="2">F19+G19</f>
        <v>129</v>
      </c>
      <c r="I19" s="7" t="s">
        <v>53</v>
      </c>
      <c r="J19" s="40"/>
    </row>
    <row r="20" spans="1:10" ht="21" customHeight="1" x14ac:dyDescent="0.15">
      <c r="A20" s="27"/>
      <c r="B20" s="32"/>
      <c r="C20" s="46"/>
      <c r="D20" s="27"/>
      <c r="E20" s="46"/>
      <c r="F20" s="47">
        <v>202.5</v>
      </c>
      <c r="G20" s="47">
        <v>0</v>
      </c>
      <c r="H20" s="47">
        <f t="shared" si="2"/>
        <v>202.5</v>
      </c>
      <c r="I20" s="7" t="s">
        <v>54</v>
      </c>
      <c r="J20" s="40"/>
    </row>
    <row r="21" spans="1:10" ht="21" customHeight="1" x14ac:dyDescent="0.15">
      <c r="A21" s="27"/>
      <c r="B21" s="32"/>
      <c r="C21" s="46"/>
      <c r="D21" s="27"/>
      <c r="E21" s="46"/>
      <c r="F21" s="47">
        <v>248.8</v>
      </c>
      <c r="G21" s="47">
        <v>0</v>
      </c>
      <c r="H21" s="47">
        <f t="shared" si="2"/>
        <v>248.8</v>
      </c>
      <c r="I21" s="7" t="s">
        <v>55</v>
      </c>
      <c r="J21" s="40"/>
    </row>
    <row r="22" spans="1:10" ht="21" customHeight="1" x14ac:dyDescent="0.15">
      <c r="A22" s="27"/>
      <c r="B22" s="32"/>
      <c r="C22" s="46"/>
      <c r="D22" s="27"/>
      <c r="E22" s="46"/>
      <c r="F22" s="47">
        <v>78</v>
      </c>
      <c r="G22" s="47">
        <v>0</v>
      </c>
      <c r="H22" s="47">
        <f t="shared" si="2"/>
        <v>78</v>
      </c>
      <c r="I22" s="7" t="s">
        <v>56</v>
      </c>
      <c r="J22" s="40"/>
    </row>
    <row r="23" spans="1:10" ht="21" customHeight="1" x14ac:dyDescent="0.15">
      <c r="A23" s="27"/>
      <c r="B23" s="32"/>
      <c r="C23" s="46"/>
      <c r="D23" s="27"/>
      <c r="E23" s="46"/>
      <c r="F23" s="47">
        <v>345.5</v>
      </c>
      <c r="G23" s="47">
        <v>0</v>
      </c>
      <c r="H23" s="47">
        <f t="shared" si="2"/>
        <v>345.5</v>
      </c>
      <c r="I23" s="7" t="s">
        <v>57</v>
      </c>
      <c r="J23" s="40"/>
    </row>
    <row r="24" spans="1:10" ht="21" customHeight="1" x14ac:dyDescent="0.15">
      <c r="A24" s="27"/>
      <c r="B24" s="32"/>
      <c r="C24" s="46"/>
      <c r="D24" s="27"/>
      <c r="E24" s="46"/>
      <c r="F24" s="47">
        <v>196.1</v>
      </c>
      <c r="G24" s="47">
        <v>0</v>
      </c>
      <c r="H24" s="47">
        <f t="shared" si="2"/>
        <v>196.1</v>
      </c>
      <c r="I24" s="7" t="s">
        <v>58</v>
      </c>
      <c r="J24" s="40"/>
    </row>
    <row r="25" spans="1:10" ht="21" customHeight="1" x14ac:dyDescent="0.15">
      <c r="A25" s="27"/>
      <c r="B25" s="32"/>
      <c r="C25" s="46"/>
      <c r="D25" s="27"/>
      <c r="E25" s="46"/>
      <c r="F25" s="47">
        <v>374</v>
      </c>
      <c r="G25" s="47">
        <v>0</v>
      </c>
      <c r="H25" s="47">
        <f t="shared" si="2"/>
        <v>374</v>
      </c>
      <c r="I25" s="7" t="s">
        <v>59</v>
      </c>
      <c r="J25" s="40"/>
    </row>
    <row r="26" spans="1:10" ht="21" customHeight="1" x14ac:dyDescent="0.15">
      <c r="A26" s="27"/>
      <c r="B26" s="32"/>
      <c r="C26" s="46"/>
      <c r="D26" s="27"/>
      <c r="E26" s="46"/>
      <c r="F26" s="47">
        <v>408.8</v>
      </c>
      <c r="G26" s="47">
        <v>0</v>
      </c>
      <c r="H26" s="47">
        <f t="shared" si="2"/>
        <v>408.8</v>
      </c>
      <c r="I26" s="7" t="s">
        <v>60</v>
      </c>
      <c r="J26" s="40"/>
    </row>
    <row r="27" spans="1:10" ht="21" customHeight="1" x14ac:dyDescent="0.15">
      <c r="A27" s="27"/>
      <c r="B27" s="32"/>
      <c r="C27" s="46"/>
      <c r="D27" s="27"/>
      <c r="E27" s="46"/>
      <c r="F27" s="47">
        <v>66.61</v>
      </c>
      <c r="G27" s="47">
        <v>0</v>
      </c>
      <c r="H27" s="47">
        <f t="shared" si="2"/>
        <v>66.61</v>
      </c>
      <c r="I27" s="7" t="s">
        <v>61</v>
      </c>
      <c r="J27" s="40"/>
    </row>
    <row r="28" spans="1:10" ht="21" customHeight="1" x14ac:dyDescent="0.15">
      <c r="A28" s="27"/>
      <c r="B28" s="32"/>
      <c r="C28" s="46"/>
      <c r="D28" s="27"/>
      <c r="E28" s="46"/>
      <c r="F28" s="47">
        <v>335.5</v>
      </c>
      <c r="G28" s="47">
        <v>0</v>
      </c>
      <c r="H28" s="47">
        <f t="shared" si="2"/>
        <v>335.5</v>
      </c>
      <c r="I28" s="7" t="s">
        <v>61</v>
      </c>
      <c r="J28" s="40"/>
    </row>
    <row r="29" spans="1:10" ht="21" customHeight="1" x14ac:dyDescent="0.15">
      <c r="A29" s="27"/>
      <c r="B29" s="32"/>
      <c r="C29" s="46"/>
      <c r="D29" s="27"/>
      <c r="E29" s="46"/>
      <c r="F29" s="47">
        <v>297.3</v>
      </c>
      <c r="G29" s="47">
        <v>0</v>
      </c>
      <c r="H29" s="47">
        <f t="shared" si="2"/>
        <v>297.3</v>
      </c>
      <c r="I29" s="7" t="s">
        <v>62</v>
      </c>
      <c r="J29" s="40"/>
    </row>
    <row r="30" spans="1:10" ht="21" customHeight="1" x14ac:dyDescent="0.15">
      <c r="A30" s="27"/>
      <c r="B30" s="32"/>
      <c r="C30" s="46"/>
      <c r="D30" s="27"/>
      <c r="E30" s="46"/>
      <c r="F30" s="47">
        <v>344.3</v>
      </c>
      <c r="G30" s="47">
        <v>0</v>
      </c>
      <c r="H30" s="47">
        <f t="shared" si="2"/>
        <v>344.3</v>
      </c>
      <c r="I30" s="7" t="s">
        <v>63</v>
      </c>
      <c r="J30" s="40"/>
    </row>
    <row r="31" spans="1:10" ht="21" customHeight="1" x14ac:dyDescent="0.15">
      <c r="A31" s="27"/>
      <c r="B31" s="32"/>
      <c r="C31" s="46"/>
      <c r="D31" s="27"/>
      <c r="E31" s="46"/>
      <c r="F31" s="47">
        <v>61</v>
      </c>
      <c r="G31" s="47">
        <v>0</v>
      </c>
      <c r="H31" s="47">
        <f t="shared" si="2"/>
        <v>61</v>
      </c>
      <c r="I31" s="7" t="s">
        <v>63</v>
      </c>
      <c r="J31" s="40"/>
    </row>
    <row r="32" spans="1:10" ht="21" customHeight="1" x14ac:dyDescent="0.15">
      <c r="A32" s="27"/>
      <c r="B32" s="32"/>
      <c r="C32" s="46"/>
      <c r="D32" s="27"/>
      <c r="E32" s="46"/>
      <c r="F32" s="47">
        <v>248.8</v>
      </c>
      <c r="G32" s="47">
        <v>0</v>
      </c>
      <c r="H32" s="47">
        <f t="shared" si="2"/>
        <v>248.8</v>
      </c>
      <c r="I32" s="7" t="s">
        <v>64</v>
      </c>
      <c r="J32" s="40"/>
    </row>
    <row r="33" spans="1:10" ht="21" customHeight="1" x14ac:dyDescent="0.15">
      <c r="A33" s="27"/>
      <c r="B33" s="32"/>
      <c r="C33" s="46"/>
      <c r="D33" s="27"/>
      <c r="E33" s="46"/>
      <c r="F33" s="47">
        <v>134.69999999999999</v>
      </c>
      <c r="G33" s="47">
        <v>0</v>
      </c>
      <c r="H33" s="47">
        <f t="shared" si="2"/>
        <v>134.69999999999999</v>
      </c>
      <c r="I33" s="7" t="s">
        <v>65</v>
      </c>
      <c r="J33" s="40"/>
    </row>
    <row r="34" spans="1:10" ht="21" customHeight="1" x14ac:dyDescent="0.15">
      <c r="A34" s="27"/>
      <c r="B34" s="32"/>
      <c r="C34" s="46"/>
      <c r="D34" s="27"/>
      <c r="E34" s="46"/>
      <c r="F34" s="47">
        <v>576.69000000000005</v>
      </c>
      <c r="G34" s="47">
        <v>0</v>
      </c>
      <c r="H34" s="47">
        <f t="shared" si="2"/>
        <v>576.69000000000005</v>
      </c>
      <c r="I34" s="7" t="s">
        <v>66</v>
      </c>
      <c r="J34" s="40"/>
    </row>
    <row r="35" spans="1:10" s="52" customFormat="1" ht="21" customHeight="1" x14ac:dyDescent="0.15">
      <c r="A35" s="9"/>
      <c r="B35" s="10" t="s">
        <v>25</v>
      </c>
      <c r="C35" s="50">
        <f>SUM(C18)</f>
        <v>10000</v>
      </c>
      <c r="D35" s="50">
        <f>SUM(D18)</f>
        <v>1</v>
      </c>
      <c r="E35" s="50">
        <f>SUM(E18)</f>
        <v>10000</v>
      </c>
      <c r="F35" s="50">
        <f>SUM(F18:F34)</f>
        <v>4207.6000000000004</v>
      </c>
      <c r="G35" s="50">
        <f>SUM(G18:G34)</f>
        <v>0</v>
      </c>
      <c r="H35" s="50">
        <f>SUM(H18:H34)</f>
        <v>4207.6000000000004</v>
      </c>
      <c r="I35" s="9"/>
      <c r="J35" s="41"/>
    </row>
    <row r="36" spans="1:10" ht="21" customHeight="1" x14ac:dyDescent="0.15">
      <c r="A36" s="11">
        <v>5</v>
      </c>
      <c r="B36" s="12" t="s">
        <v>26</v>
      </c>
      <c r="C36" s="13">
        <v>0</v>
      </c>
      <c r="D36" s="11">
        <v>1</v>
      </c>
      <c r="E36" s="13">
        <f>C36*D36</f>
        <v>0</v>
      </c>
      <c r="F36" s="47"/>
      <c r="G36" s="47"/>
      <c r="H36" s="47"/>
      <c r="I36" s="7"/>
      <c r="J36" s="48" t="s">
        <v>27</v>
      </c>
    </row>
    <row r="37" spans="1:10" s="52" customFormat="1" ht="21" customHeight="1" x14ac:dyDescent="0.15">
      <c r="A37" s="9"/>
      <c r="B37" s="10" t="s">
        <v>28</v>
      </c>
      <c r="C37" s="50">
        <f>SUM(C36)</f>
        <v>0</v>
      </c>
      <c r="D37" s="50">
        <f t="shared" ref="D37:E37" si="3">SUM(D36)</f>
        <v>1</v>
      </c>
      <c r="E37" s="50">
        <f t="shared" si="3"/>
        <v>0</v>
      </c>
      <c r="F37" s="50">
        <f>SUM(F36:F36)</f>
        <v>0</v>
      </c>
      <c r="G37" s="50">
        <f>SUM(G36:G36)</f>
        <v>0</v>
      </c>
      <c r="H37" s="50">
        <f>SUM(H36:H36)</f>
        <v>0</v>
      </c>
      <c r="I37" s="9"/>
      <c r="J37" s="51"/>
    </row>
    <row r="38" spans="1:10" ht="21" customHeight="1" x14ac:dyDescent="0.15">
      <c r="A38" s="7">
        <v>6</v>
      </c>
      <c r="B38" s="8" t="s">
        <v>29</v>
      </c>
      <c r="C38" s="47">
        <v>0</v>
      </c>
      <c r="D38" s="7"/>
      <c r="E38" s="47">
        <f>C38*D38</f>
        <v>0</v>
      </c>
      <c r="F38" s="47">
        <v>0</v>
      </c>
      <c r="G38" s="47">
        <v>0</v>
      </c>
      <c r="H38" s="47">
        <f>F38+G38</f>
        <v>0</v>
      </c>
      <c r="I38" s="7"/>
      <c r="J38" s="48" t="s">
        <v>67</v>
      </c>
    </row>
    <row r="39" spans="1:10" s="52" customFormat="1" ht="31" customHeight="1" x14ac:dyDescent="0.15">
      <c r="A39" s="9"/>
      <c r="B39" s="10" t="s">
        <v>30</v>
      </c>
      <c r="C39" s="50">
        <f>SUM(C38)</f>
        <v>0</v>
      </c>
      <c r="D39" s="50">
        <f t="shared" ref="D39:E39" si="4">SUM(D38)</f>
        <v>0</v>
      </c>
      <c r="E39" s="50">
        <f t="shared" si="4"/>
        <v>0</v>
      </c>
      <c r="F39" s="50">
        <f>SUM(F38:F38)</f>
        <v>0</v>
      </c>
      <c r="G39" s="50">
        <f>SUM(G38:G38)</f>
        <v>0</v>
      </c>
      <c r="H39" s="50">
        <f>SUM(H38:H38)</f>
        <v>0</v>
      </c>
      <c r="I39" s="9"/>
      <c r="J39" s="41"/>
    </row>
    <row r="40" spans="1:10" ht="21" customHeight="1" x14ac:dyDescent="0.15">
      <c r="A40" s="27">
        <v>7</v>
      </c>
      <c r="B40" s="32" t="s">
        <v>31</v>
      </c>
      <c r="C40" s="46">
        <v>0</v>
      </c>
      <c r="D40" s="27"/>
      <c r="E40" s="46">
        <f>C40*D40</f>
        <v>0</v>
      </c>
      <c r="F40" s="47">
        <v>350</v>
      </c>
      <c r="G40" s="47">
        <v>0</v>
      </c>
      <c r="H40" s="47">
        <f>F40+G40</f>
        <v>350</v>
      </c>
      <c r="I40" s="7" t="s">
        <v>68</v>
      </c>
      <c r="J40" s="39"/>
    </row>
    <row r="41" spans="1:10" ht="21" customHeight="1" x14ac:dyDescent="0.15">
      <c r="A41" s="27"/>
      <c r="B41" s="32"/>
      <c r="C41" s="46"/>
      <c r="D41" s="27"/>
      <c r="E41" s="46"/>
      <c r="F41" s="47">
        <v>0</v>
      </c>
      <c r="G41" s="47">
        <v>0</v>
      </c>
      <c r="H41" s="47">
        <f>F41+G41</f>
        <v>0</v>
      </c>
      <c r="I41" s="7"/>
      <c r="J41" s="40"/>
    </row>
    <row r="42" spans="1:10" s="52" customFormat="1" ht="21" customHeight="1" x14ac:dyDescent="0.15">
      <c r="A42" s="9"/>
      <c r="B42" s="10" t="s">
        <v>32</v>
      </c>
      <c r="C42" s="50">
        <f>SUM(C40)</f>
        <v>0</v>
      </c>
      <c r="D42" s="50">
        <f t="shared" ref="D42:E42" si="5">SUM(D40)</f>
        <v>0</v>
      </c>
      <c r="E42" s="50">
        <f t="shared" si="5"/>
        <v>0</v>
      </c>
      <c r="F42" s="50">
        <f>SUM(F40:F41)</f>
        <v>350</v>
      </c>
      <c r="G42" s="50">
        <f>SUM(G40:G41)</f>
        <v>0</v>
      </c>
      <c r="H42" s="50">
        <f>SUM(H40:H41)</f>
        <v>350</v>
      </c>
      <c r="I42" s="9"/>
      <c r="J42" s="41"/>
    </row>
    <row r="43" spans="1:10" ht="21" customHeight="1" x14ac:dyDescent="0.15">
      <c r="A43" s="27">
        <v>8</v>
      </c>
      <c r="B43" s="32" t="s">
        <v>33</v>
      </c>
      <c r="C43" s="46">
        <v>0</v>
      </c>
      <c r="D43" s="27"/>
      <c r="E43" s="46">
        <f>C43*D43</f>
        <v>0</v>
      </c>
      <c r="F43" s="47">
        <v>0</v>
      </c>
      <c r="G43" s="47">
        <v>0</v>
      </c>
      <c r="H43" s="47">
        <f>F43+G43</f>
        <v>0</v>
      </c>
      <c r="I43" s="7"/>
      <c r="J43" s="39" t="s">
        <v>34</v>
      </c>
    </row>
    <row r="44" spans="1:10" ht="21" customHeight="1" x14ac:dyDescent="0.15">
      <c r="A44" s="27"/>
      <c r="B44" s="32"/>
      <c r="C44" s="46"/>
      <c r="D44" s="27"/>
      <c r="E44" s="46"/>
      <c r="F44" s="47">
        <v>0</v>
      </c>
      <c r="G44" s="47">
        <v>0</v>
      </c>
      <c r="H44" s="47">
        <f>F44+G44</f>
        <v>0</v>
      </c>
      <c r="I44" s="7"/>
      <c r="J44" s="40"/>
    </row>
    <row r="45" spans="1:10" s="52" customFormat="1" ht="21" customHeight="1" x14ac:dyDescent="0.15">
      <c r="A45" s="9"/>
      <c r="B45" s="10" t="s">
        <v>35</v>
      </c>
      <c r="C45" s="50">
        <f>SUM(C43)</f>
        <v>0</v>
      </c>
      <c r="D45" s="50">
        <f t="shared" ref="D45:E45" si="6">SUM(D43)</f>
        <v>0</v>
      </c>
      <c r="E45" s="50">
        <f t="shared" si="6"/>
        <v>0</v>
      </c>
      <c r="F45" s="50">
        <f>SUM(F43:F44)</f>
        <v>0</v>
      </c>
      <c r="G45" s="50">
        <f t="shared" ref="G45:H45" si="7">SUM(G43:G44)</f>
        <v>0</v>
      </c>
      <c r="H45" s="50">
        <f t="shared" si="7"/>
        <v>0</v>
      </c>
      <c r="I45" s="9"/>
      <c r="J45" s="41"/>
    </row>
    <row r="46" spans="1:10" ht="21" customHeight="1" x14ac:dyDescent="0.15">
      <c r="A46" s="7">
        <v>9</v>
      </c>
      <c r="B46" s="8" t="s">
        <v>36</v>
      </c>
      <c r="C46" s="47">
        <v>0</v>
      </c>
      <c r="D46" s="7"/>
      <c r="E46" s="47">
        <f>C46*D46</f>
        <v>0</v>
      </c>
      <c r="F46" s="47">
        <v>0</v>
      </c>
      <c r="G46" s="47">
        <v>0</v>
      </c>
      <c r="H46" s="47">
        <f>F46+G46</f>
        <v>0</v>
      </c>
      <c r="I46" s="7"/>
      <c r="J46" s="48" t="s">
        <v>37</v>
      </c>
    </row>
    <row r="47" spans="1:10" s="52" customFormat="1" ht="21" customHeight="1" x14ac:dyDescent="0.15">
      <c r="A47" s="9"/>
      <c r="B47" s="10" t="s">
        <v>38</v>
      </c>
      <c r="C47" s="50">
        <f>SUM(C46)</f>
        <v>0</v>
      </c>
      <c r="D47" s="50">
        <f t="shared" ref="D47:E47" si="8">SUM(D46)</f>
        <v>0</v>
      </c>
      <c r="E47" s="50">
        <f t="shared" si="8"/>
        <v>0</v>
      </c>
      <c r="F47" s="50">
        <f>SUM(F46:F46)</f>
        <v>0</v>
      </c>
      <c r="G47" s="50">
        <f>SUM(G46:G46)</f>
        <v>0</v>
      </c>
      <c r="H47" s="50">
        <f>SUM(H46:H46)</f>
        <v>0</v>
      </c>
      <c r="I47" s="9"/>
      <c r="J47" s="51"/>
    </row>
    <row r="48" spans="1:10" ht="21" customHeight="1" x14ac:dyDescent="0.15">
      <c r="A48" s="28">
        <v>10</v>
      </c>
      <c r="B48" s="33" t="s">
        <v>39</v>
      </c>
      <c r="C48" s="36">
        <v>20000</v>
      </c>
      <c r="D48" s="28">
        <v>1</v>
      </c>
      <c r="E48" s="36">
        <f>C48*D48</f>
        <v>20000</v>
      </c>
      <c r="F48" s="55">
        <v>18432</v>
      </c>
      <c r="G48" s="47">
        <v>0</v>
      </c>
      <c r="H48" s="47">
        <f t="shared" ref="H48:H50" si="9">F48+G48</f>
        <v>18432</v>
      </c>
      <c r="I48" s="54" t="s">
        <v>69</v>
      </c>
      <c r="J48" s="39"/>
    </row>
    <row r="49" spans="1:10" ht="21" customHeight="1" x14ac:dyDescent="0.15">
      <c r="A49" s="30"/>
      <c r="B49" s="35"/>
      <c r="C49" s="38"/>
      <c r="D49" s="30"/>
      <c r="E49" s="38"/>
      <c r="F49" s="42">
        <v>244</v>
      </c>
      <c r="G49" s="47">
        <v>0</v>
      </c>
      <c r="H49" s="47">
        <f t="shared" si="9"/>
        <v>244</v>
      </c>
      <c r="I49" s="54" t="s">
        <v>70</v>
      </c>
      <c r="J49" s="40"/>
    </row>
    <row r="50" spans="1:10" ht="21" customHeight="1" x14ac:dyDescent="0.15">
      <c r="A50" s="30"/>
      <c r="B50" s="35"/>
      <c r="C50" s="38"/>
      <c r="D50" s="30"/>
      <c r="E50" s="38"/>
      <c r="F50" s="42">
        <v>3898</v>
      </c>
      <c r="G50" s="47">
        <v>0</v>
      </c>
      <c r="H50" s="47">
        <f t="shared" si="9"/>
        <v>3898</v>
      </c>
      <c r="I50" s="54" t="s">
        <v>71</v>
      </c>
      <c r="J50" s="40"/>
    </row>
    <row r="51" spans="1:10" ht="21" customHeight="1" x14ac:dyDescent="0.15">
      <c r="A51" s="30"/>
      <c r="B51" s="35"/>
      <c r="C51" s="38"/>
      <c r="D51" s="30"/>
      <c r="E51" s="38"/>
      <c r="F51" s="42">
        <v>658</v>
      </c>
      <c r="G51" s="47">
        <v>0</v>
      </c>
      <c r="H51" s="47">
        <f t="shared" ref="H51:H52" si="10">F51+G51</f>
        <v>658</v>
      </c>
      <c r="I51" s="54" t="s">
        <v>72</v>
      </c>
      <c r="J51" s="40"/>
    </row>
    <row r="52" spans="1:10" ht="21" customHeight="1" x14ac:dyDescent="0.15">
      <c r="A52" s="30"/>
      <c r="B52" s="35"/>
      <c r="C52" s="38"/>
      <c r="D52" s="30"/>
      <c r="E52" s="38"/>
      <c r="F52" s="56">
        <v>478</v>
      </c>
      <c r="G52" s="47">
        <v>0</v>
      </c>
      <c r="H52" s="47">
        <f t="shared" si="10"/>
        <v>478</v>
      </c>
      <c r="I52" s="54" t="s">
        <v>73</v>
      </c>
      <c r="J52" s="40"/>
    </row>
    <row r="53" spans="1:10" ht="21" customHeight="1" x14ac:dyDescent="0.15">
      <c r="A53" s="30"/>
      <c r="B53" s="35"/>
      <c r="C53" s="38"/>
      <c r="D53" s="30"/>
      <c r="E53" s="38"/>
      <c r="F53" s="56">
        <v>846</v>
      </c>
      <c r="G53" s="47">
        <v>0</v>
      </c>
      <c r="H53" s="47">
        <f t="shared" ref="H53:H62" si="11">F53+G53</f>
        <v>846</v>
      </c>
      <c r="I53" s="54" t="s">
        <v>75</v>
      </c>
      <c r="J53" s="40"/>
    </row>
    <row r="54" spans="1:10" ht="21" customHeight="1" x14ac:dyDescent="0.15">
      <c r="A54" s="30"/>
      <c r="B54" s="35"/>
      <c r="C54" s="38"/>
      <c r="D54" s="30"/>
      <c r="E54" s="38"/>
      <c r="F54" s="56">
        <v>858</v>
      </c>
      <c r="G54" s="47">
        <v>0</v>
      </c>
      <c r="H54" s="47">
        <f t="shared" si="11"/>
        <v>858</v>
      </c>
      <c r="I54" s="54" t="s">
        <v>74</v>
      </c>
      <c r="J54" s="40"/>
    </row>
    <row r="55" spans="1:10" ht="21" customHeight="1" x14ac:dyDescent="0.15">
      <c r="A55" s="30"/>
      <c r="B55" s="35"/>
      <c r="C55" s="38"/>
      <c r="D55" s="30"/>
      <c r="E55" s="38"/>
      <c r="F55" s="56">
        <v>1119</v>
      </c>
      <c r="G55" s="47">
        <v>0</v>
      </c>
      <c r="H55" s="47">
        <f t="shared" si="11"/>
        <v>1119</v>
      </c>
      <c r="I55" s="54" t="s">
        <v>74</v>
      </c>
      <c r="J55" s="40"/>
    </row>
    <row r="56" spans="1:10" ht="21" customHeight="1" x14ac:dyDescent="0.15">
      <c r="A56" s="30"/>
      <c r="B56" s="35"/>
      <c r="C56" s="38"/>
      <c r="D56" s="30"/>
      <c r="E56" s="38"/>
      <c r="F56" s="56">
        <v>483</v>
      </c>
      <c r="G56" s="47">
        <v>0</v>
      </c>
      <c r="H56" s="47">
        <f t="shared" si="11"/>
        <v>483</v>
      </c>
      <c r="I56" s="54" t="s">
        <v>76</v>
      </c>
      <c r="J56" s="40"/>
    </row>
    <row r="57" spans="1:10" ht="21" customHeight="1" x14ac:dyDescent="0.15">
      <c r="A57" s="30"/>
      <c r="B57" s="35"/>
      <c r="C57" s="38"/>
      <c r="D57" s="30"/>
      <c r="E57" s="38"/>
      <c r="F57" s="56">
        <v>413</v>
      </c>
      <c r="G57" s="47">
        <v>0</v>
      </c>
      <c r="H57" s="47">
        <f t="shared" si="11"/>
        <v>413</v>
      </c>
      <c r="I57" s="54" t="s">
        <v>77</v>
      </c>
      <c r="J57" s="40"/>
    </row>
    <row r="58" spans="1:10" ht="21" customHeight="1" x14ac:dyDescent="0.15">
      <c r="A58" s="30"/>
      <c r="B58" s="35"/>
      <c r="C58" s="38"/>
      <c r="D58" s="30"/>
      <c r="E58" s="38"/>
      <c r="F58" s="56">
        <v>474</v>
      </c>
      <c r="G58" s="47">
        <v>0</v>
      </c>
      <c r="H58" s="47">
        <f t="shared" si="11"/>
        <v>474</v>
      </c>
      <c r="I58" s="54" t="s">
        <v>78</v>
      </c>
      <c r="J58" s="40"/>
    </row>
    <row r="59" spans="1:10" ht="21" customHeight="1" x14ac:dyDescent="0.15">
      <c r="A59" s="30"/>
      <c r="B59" s="35"/>
      <c r="C59" s="38"/>
      <c r="D59" s="30"/>
      <c r="E59" s="38"/>
      <c r="F59" s="56">
        <v>2020</v>
      </c>
      <c r="G59" s="47">
        <v>0</v>
      </c>
      <c r="H59" s="47">
        <f t="shared" si="11"/>
        <v>2020</v>
      </c>
      <c r="I59" s="54" t="s">
        <v>79</v>
      </c>
      <c r="J59" s="40"/>
    </row>
    <row r="60" spans="1:10" ht="21" customHeight="1" x14ac:dyDescent="0.15">
      <c r="A60" s="30"/>
      <c r="B60" s="35"/>
      <c r="C60" s="38"/>
      <c r="D60" s="30"/>
      <c r="E60" s="38"/>
      <c r="F60" s="47">
        <v>799</v>
      </c>
      <c r="G60" s="47">
        <v>0</v>
      </c>
      <c r="H60" s="47">
        <f t="shared" ref="H60:H61" si="12">F60+G60</f>
        <v>799</v>
      </c>
      <c r="I60" s="54" t="s">
        <v>80</v>
      </c>
      <c r="J60" s="40"/>
    </row>
    <row r="61" spans="1:10" ht="21" customHeight="1" x14ac:dyDescent="0.15">
      <c r="A61" s="30"/>
      <c r="B61" s="35"/>
      <c r="C61" s="38"/>
      <c r="D61" s="30"/>
      <c r="E61" s="38"/>
      <c r="F61" s="47">
        <v>1804</v>
      </c>
      <c r="G61" s="47">
        <v>0</v>
      </c>
      <c r="H61" s="47">
        <f t="shared" si="12"/>
        <v>1804</v>
      </c>
      <c r="I61" s="54" t="s">
        <v>84</v>
      </c>
      <c r="J61" s="40"/>
    </row>
    <row r="62" spans="1:10" ht="21" customHeight="1" x14ac:dyDescent="0.15">
      <c r="A62" s="30"/>
      <c r="B62" s="35"/>
      <c r="C62" s="38"/>
      <c r="D62" s="30"/>
      <c r="E62" s="38"/>
      <c r="F62" s="47">
        <v>0</v>
      </c>
      <c r="G62" s="47">
        <v>640</v>
      </c>
      <c r="H62" s="47">
        <f t="shared" si="11"/>
        <v>640</v>
      </c>
      <c r="I62" s="54" t="s">
        <v>83</v>
      </c>
      <c r="J62" s="40"/>
    </row>
    <row r="63" spans="1:10" s="52" customFormat="1" ht="21" customHeight="1" x14ac:dyDescent="0.15">
      <c r="A63" s="9"/>
      <c r="B63" s="10" t="s">
        <v>40</v>
      </c>
      <c r="C63" s="50">
        <f>SUM(C48)</f>
        <v>20000</v>
      </c>
      <c r="D63" s="50">
        <f t="shared" ref="D63:E63" si="13">SUM(D48)</f>
        <v>1</v>
      </c>
      <c r="E63" s="50">
        <f t="shared" si="13"/>
        <v>20000</v>
      </c>
      <c r="F63" s="50">
        <f>SUM(F48:F62)</f>
        <v>32526</v>
      </c>
      <c r="G63" s="50">
        <f>SUM(G48:G62)</f>
        <v>640</v>
      </c>
      <c r="H63" s="50">
        <f>SUM(H48:H62)</f>
        <v>33166</v>
      </c>
      <c r="I63" s="9"/>
      <c r="J63" s="41"/>
    </row>
    <row r="64" spans="1:10" ht="21" customHeight="1" x14ac:dyDescent="0.15">
      <c r="A64" s="9"/>
      <c r="B64" s="10" t="s">
        <v>41</v>
      </c>
      <c r="C64" s="50">
        <f>SUM(C63,C47,C45,C42,C39,C37,C35,C17,C14,C11)</f>
        <v>30000</v>
      </c>
      <c r="D64" s="50">
        <f>SUM(D63,D47,D45,D42,D39,D37,D35,D17,D14,D11)</f>
        <v>3</v>
      </c>
      <c r="E64" s="50">
        <f>SUM(E63,E47,E45,E42,E39,E37,E35,E17,E14,E11)</f>
        <v>30000</v>
      </c>
      <c r="F64" s="50">
        <f>SUM(F63,F47,F45,F42,F39,F37,F35,F17,F14,F11)</f>
        <v>39469.599999999999</v>
      </c>
      <c r="G64" s="50">
        <f>SUM(G63,G47,G45,G42,G39,G37,G35,G17,G14,G11)</f>
        <v>640</v>
      </c>
      <c r="H64" s="50">
        <f>SUM(H63,H47,H45,H42,H39,H37,H35,H17,H14,H11)</f>
        <v>40109.599999999999</v>
      </c>
      <c r="I64" s="9"/>
      <c r="J64" s="53"/>
    </row>
    <row r="68" spans="1:9" ht="21" customHeight="1" x14ac:dyDescent="0.15">
      <c r="A68" s="21" t="s">
        <v>42</v>
      </c>
      <c r="B68" s="22"/>
      <c r="C68" s="23" t="s">
        <v>43</v>
      </c>
      <c r="D68" s="23"/>
      <c r="E68" s="23" t="s">
        <v>44</v>
      </c>
      <c r="F68" s="23"/>
      <c r="G68" s="23" t="s">
        <v>45</v>
      </c>
      <c r="H68" s="23"/>
      <c r="I68" s="16" t="s">
        <v>46</v>
      </c>
    </row>
    <row r="69" spans="1:9" ht="21" customHeight="1" x14ac:dyDescent="0.15">
      <c r="A69" s="24">
        <f>E64</f>
        <v>30000</v>
      </c>
      <c r="B69" s="25"/>
      <c r="C69" s="25">
        <f>H64</f>
        <v>40109.599999999999</v>
      </c>
      <c r="D69" s="25"/>
      <c r="E69" s="25">
        <f>F64</f>
        <v>39469.599999999999</v>
      </c>
      <c r="F69" s="25"/>
      <c r="G69" s="25">
        <f>G64</f>
        <v>640</v>
      </c>
      <c r="H69" s="25"/>
      <c r="I69" s="17">
        <f>A69-C69</f>
        <v>-10109.599999999999</v>
      </c>
    </row>
    <row r="71" spans="1:9" ht="21" customHeight="1" x14ac:dyDescent="0.15">
      <c r="A71" s="14" t="s">
        <v>47</v>
      </c>
      <c r="B71" s="14"/>
      <c r="C71" s="15" t="s">
        <v>48</v>
      </c>
      <c r="D71" s="14"/>
      <c r="E71" s="14" t="s">
        <v>49</v>
      </c>
      <c r="F71" s="14"/>
      <c r="G71" s="14" t="s">
        <v>50</v>
      </c>
      <c r="H71" s="14"/>
      <c r="I71" s="14"/>
    </row>
  </sheetData>
  <mergeCells count="61">
    <mergeCell ref="E43:E44"/>
    <mergeCell ref="E48:E62"/>
    <mergeCell ref="J4:J5"/>
    <mergeCell ref="J6:J7"/>
    <mergeCell ref="J8:J11"/>
    <mergeCell ref="J12:J14"/>
    <mergeCell ref="J15:J17"/>
    <mergeCell ref="J18:J35"/>
    <mergeCell ref="J36:J37"/>
    <mergeCell ref="J38:J39"/>
    <mergeCell ref="J40:J42"/>
    <mergeCell ref="J43:J45"/>
    <mergeCell ref="J46:J47"/>
    <mergeCell ref="J48:J63"/>
    <mergeCell ref="H4:I5"/>
    <mergeCell ref="E8:E10"/>
    <mergeCell ref="E12:E13"/>
    <mergeCell ref="E15:E16"/>
    <mergeCell ref="E18:E34"/>
    <mergeCell ref="E40:E41"/>
    <mergeCell ref="C43:C44"/>
    <mergeCell ref="C48:C62"/>
    <mergeCell ref="D8:D10"/>
    <mergeCell ref="D12:D13"/>
    <mergeCell ref="D15:D16"/>
    <mergeCell ref="D18:D34"/>
    <mergeCell ref="D40:D41"/>
    <mergeCell ref="D43:D44"/>
    <mergeCell ref="D48:D62"/>
    <mergeCell ref="A69:B69"/>
    <mergeCell ref="C69:D69"/>
    <mergeCell ref="E69:F69"/>
    <mergeCell ref="G69:H69"/>
    <mergeCell ref="A6:A7"/>
    <mergeCell ref="A8:A10"/>
    <mergeCell ref="A12:A13"/>
    <mergeCell ref="A15:A16"/>
    <mergeCell ref="A18:A34"/>
    <mergeCell ref="A40:A41"/>
    <mergeCell ref="A43:A44"/>
    <mergeCell ref="A48:A62"/>
    <mergeCell ref="B6:B7"/>
    <mergeCell ref="B8:B10"/>
    <mergeCell ref="B12:B13"/>
    <mergeCell ref="B15:B16"/>
    <mergeCell ref="C2:H2"/>
    <mergeCell ref="C6:E6"/>
    <mergeCell ref="F6:I6"/>
    <mergeCell ref="A68:B68"/>
    <mergeCell ref="C68:D68"/>
    <mergeCell ref="E68:F68"/>
    <mergeCell ref="G68:H68"/>
    <mergeCell ref="B18:B34"/>
    <mergeCell ref="B40:B41"/>
    <mergeCell ref="B43:B44"/>
    <mergeCell ref="B48:B62"/>
    <mergeCell ref="C8:C10"/>
    <mergeCell ref="C12:C13"/>
    <mergeCell ref="C15:C16"/>
    <mergeCell ref="C18:C34"/>
    <mergeCell ref="C40:C41"/>
  </mergeCells>
  <phoneticPr fontId="9" type="noConversion"/>
  <pageMargins left="0.69930555555555596" right="0.69930555555555596" top="0.75" bottom="0.75" header="0.3" footer="0.3"/>
  <pageSetup paperSize="9" scale="54" orientation="portrait" verticalDpi="300"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用户</cp:lastModifiedBy>
  <cp:lastPrinted>2017-09-06T05:53:00Z</cp:lastPrinted>
  <dcterms:created xsi:type="dcterms:W3CDTF">2014-04-15T08:52:00Z</dcterms:created>
  <dcterms:modified xsi:type="dcterms:W3CDTF">2022-09-06T10:32:33Z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2052-11.1.0.11875</vt:lpwstr>
  </property>
  <property fmtid="{D5CDD505-2E9C-101B-9397-08002B2CF9AE}" pid="3" name="ICV">
    <vt:lpwstr>C746B51011D548E99D9BDBB0DE64191B</vt:lpwstr>
  </property>
</Properties>
</file>