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09"/>
  <workbookPr/>
  <mc:AlternateContent xmlns:mc="http://schemas.openxmlformats.org/markup-compatibility/2006">
    <mc:Choice Requires="x15">
      <x15ac:absPath xmlns:x15ac="http://schemas.microsoft.com/office/spreadsheetml/2010/11/ac" url="/Users/yangmiaomiao/Desktop/2024抖音电影奇遇夜/艺人团队报销/3、吴溟苍  艺名：车保罗/"/>
    </mc:Choice>
  </mc:AlternateContent>
  <xr:revisionPtr revIDLastSave="0" documentId="8_{CFE5806D-81D4-D44E-9695-248367F478ED}" xr6:coauthVersionLast="47" xr6:coauthVersionMax="47" xr10:uidLastSave="{00000000-0000-0000-0000-000000000000}"/>
  <bookViews>
    <workbookView xWindow="0" yWindow="500" windowWidth="16500" windowHeight="17500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3" l="1"/>
  <c r="H15" i="3" s="1"/>
  <c r="G41" i="4"/>
  <c r="J17" i="2"/>
  <c r="I19" i="2" s="1"/>
  <c r="G22" i="2" s="1"/>
  <c r="G17" i="2"/>
  <c r="H15" i="2"/>
  <c r="H19" i="2" s="1"/>
  <c r="B22" i="2" s="1"/>
  <c r="K22" i="2" s="1"/>
  <c r="G15" i="2"/>
  <c r="G14" i="2"/>
  <c r="G12" i="2"/>
  <c r="G11" i="2"/>
  <c r="G19" i="2" s="1"/>
  <c r="G44" i="3"/>
  <c r="E49" i="3" s="1"/>
  <c r="D36" i="3"/>
  <c r="C36" i="3"/>
  <c r="E34" i="3"/>
  <c r="E36" i="3" s="1"/>
  <c r="D33" i="3"/>
  <c r="C33" i="3"/>
  <c r="E31" i="3"/>
  <c r="E33" i="3" s="1"/>
  <c r="D30" i="3"/>
  <c r="C30" i="3"/>
  <c r="E27" i="3"/>
  <c r="E30" i="3" s="1"/>
  <c r="D22" i="3"/>
  <c r="D18" i="3"/>
  <c r="C18" i="3"/>
  <c r="E15" i="3"/>
  <c r="E18" i="3" s="1"/>
  <c r="D14" i="3"/>
  <c r="C14" i="3"/>
  <c r="E12" i="3"/>
  <c r="E14" i="3" s="1"/>
  <c r="E11" i="3"/>
  <c r="D11" i="3"/>
  <c r="C11" i="3"/>
  <c r="F44" i="3" l="1"/>
  <c r="C49" i="3" s="1"/>
  <c r="I49" i="3" s="1"/>
  <c r="H44" i="3" l="1"/>
  <c r="G49" i="3" s="1"/>
</calcChain>
</file>

<file path=xl/sharedStrings.xml><?xml version="1.0" encoding="utf-8"?>
<sst xmlns="http://schemas.openxmlformats.org/spreadsheetml/2006/main" count="168" uniqueCount="121">
  <si>
    <t>【借款报销单】</t>
  </si>
  <si>
    <t>HMZA-240609-ZJT806</t>
  </si>
  <si>
    <t>活动日期：2024年6月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</si>
  <si>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</si>
  <si>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</si>
  <si>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</si>
  <si>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</si>
  <si>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</si>
  <si>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</si>
  <si>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</si>
  <si>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</si>
  <si>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</si>
  <si>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</si>
  <si>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</si>
  <si>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</si>
  <si>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</si>
  <si>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</si>
  <si>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</si>
  <si>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</si>
  <si>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</si>
  <si>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</si>
  <si>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</si>
  <si>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</si>
  <si>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</si>
  <si>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</si>
  <si>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</si>
  <si>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</si>
  <si>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</si>
  <si>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</si>
  <si>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</si>
  <si>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</si>
  <si>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</si>
  <si>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</si>
  <si>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</si>
  <si>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</si>
  <si>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</si>
  <si>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</si>
  <si>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</si>
  <si>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</si>
  <si>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</si>
  <si>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</si>
  <si>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</si>
  <si>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</si>
  <si>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</si>
  <si>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</si>
  <si>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</si>
  <si>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</si>
  <si>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</si>
  <si>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</si>
  <si>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</si>
  <si>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</si>
  <si>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</si>
  <si>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</si>
  <si>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</si>
  <si>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</si>
  <si>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</si>
  <si>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</si>
  <si>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</si>
  <si>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</si>
  <si>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</si>
  <si>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</si>
  <si>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</si>
  <si>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</si>
  <si>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</si>
  <si>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HMZA-240118-ZJT806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</si>
  <si>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</si>
  <si>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</si>
  <si>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</si>
  <si>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</si>
  <si>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</si>
  <si>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</si>
  <si>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</si>
  <si>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上海活动打车</t>
  </si>
  <si>
    <t>南昌</t>
  </si>
  <si>
    <t>顺丰</t>
  </si>
  <si>
    <t>充电宝</t>
  </si>
  <si>
    <t>餐费</t>
  </si>
  <si>
    <t>镜子</t>
  </si>
  <si>
    <t>暖宝宝</t>
  </si>
  <si>
    <t>百度网盘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</si>
  <si>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</si>
  <si>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</si>
  <si>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</si>
  <si>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</si>
  <si>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</si>
  <si>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</si>
  <si>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</si>
  <si>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</si>
  <si>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</si>
  <si>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</si>
  <si>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高郅</t>
  </si>
  <si>
    <t>1月8-25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</si>
  <si>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</si>
  <si>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</si>
  <si>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</si>
  <si>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</si>
  <si>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</si>
  <si>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</si>
  <si>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</si>
  <si>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</si>
  <si>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1.8 公司-家</t>
  </si>
  <si>
    <t>1.9 公司-家</t>
  </si>
  <si>
    <t>1.23 公司-家</t>
  </si>
  <si>
    <t>1.24 公司-家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</si>
  <si>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</si>
  <si>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</si>
  <si>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</si>
  <si>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</si>
  <si>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</si>
  <si>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</si>
  <si>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</si>
  <si>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</si>
  <si>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</si>
  <si>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</si>
  <si>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</si>
  <si>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</si>
  <si>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</si>
  <si>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</si>
  <si>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</si>
  <si>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</si>
  <si>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车保罗团队餐费报销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</si>
</sst>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4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6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10" xfId="0" applyFont="1" applyBorder="1">
      <alignment vertical="center"/>
    </xf>
    <xf numFmtId="0" fontId="3" fillId="3" borderId="11" xfId="0" applyFont="1" applyFill="1" applyBorder="1" applyAlignment="1">
      <alignment horizontal="left" vertical="center"/>
    </xf>
    <xf numFmtId="58" fontId="3" fillId="3" borderId="11" xfId="0" applyNumberFormat="1" applyFont="1" applyFill="1" applyBorder="1" applyAlignment="1">
      <alignment horizontal="left" vertical="center"/>
    </xf>
    <xf numFmtId="0" fontId="3" fillId="0" borderId="12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2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2" applyFont="1" applyFill="1" applyBorder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15" xfId="2" applyFont="1" applyBorder="1" applyAlignment="1">
      <alignment horizontal="center" vertical="center"/>
    </xf>
    <xf numFmtId="178" fontId="3" fillId="0" borderId="15" xfId="2" applyNumberFormat="1" applyFont="1" applyBorder="1" applyAlignment="1">
      <alignment horizontal="center" vertical="center"/>
    </xf>
    <xf numFmtId="178" fontId="4" fillId="0" borderId="15" xfId="2" applyNumberFormat="1" applyFont="1" applyBorder="1" applyAlignment="1">
      <alignment horizontal="center" vertical="center"/>
    </xf>
    <xf numFmtId="179" fontId="3" fillId="2" borderId="15" xfId="2" applyNumberFormat="1" applyFont="1" applyFill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8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0" fontId="3" fillId="0" borderId="8" xfId="2" applyFont="1" applyBorder="1">
      <alignment vertical="center"/>
    </xf>
    <xf numFmtId="0" fontId="4" fillId="0" borderId="15" xfId="2" applyFont="1" applyBorder="1">
      <alignment vertical="center"/>
    </xf>
    <xf numFmtId="177" fontId="3" fillId="0" borderId="0" xfId="2" applyNumberFormat="1" applyFont="1" applyAlignment="1">
      <alignment horizontal="left" vertical="center"/>
    </xf>
    <xf numFmtId="176" fontId="4" fillId="0" borderId="15" xfId="2" applyNumberFormat="1" applyFont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 wrapText="1"/>
    </xf>
    <xf numFmtId="179" fontId="3" fillId="2" borderId="6" xfId="2" applyNumberFormat="1" applyFont="1" applyFill="1" applyBorder="1" applyAlignment="1">
      <alignment horizontal="center" vertical="center"/>
    </xf>
    <xf numFmtId="179" fontId="3" fillId="2" borderId="7" xfId="2" applyNumberFormat="1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/>
    </xf>
    <xf numFmtId="176" fontId="7" fillId="7" borderId="15" xfId="0" applyNumberFormat="1" applyFont="1" applyFill="1" applyBorder="1" applyAlignment="1">
      <alignment horizontal="center" vertical="center"/>
    </xf>
    <xf numFmtId="40" fontId="7" fillId="7" borderId="15" xfId="0" applyNumberFormat="1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40" fontId="6" fillId="8" borderId="1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176" fontId="7" fillId="9" borderId="15" xfId="0" applyNumberFormat="1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center" vertical="center"/>
    </xf>
    <xf numFmtId="40" fontId="9" fillId="0" borderId="15" xfId="0" applyNumberFormat="1" applyFont="1" applyBorder="1" applyAlignment="1">
      <alignment horizontal="right" vertical="center"/>
    </xf>
    <xf numFmtId="0" fontId="1" fillId="0" borderId="0" xfId="2" applyFont="1" applyAlignment="1">
      <alignment horizontal="right" vertical="center" wrapText="1"/>
    </xf>
    <xf numFmtId="0" fontId="1" fillId="0" borderId="0" xfId="2" applyFont="1" applyAlignment="1">
      <alignment horizontal="left" vertical="center"/>
    </xf>
    <xf numFmtId="0" fontId="1" fillId="0" borderId="0" xfId="2" applyFont="1">
      <alignment vertical="center"/>
    </xf>
    <xf numFmtId="176" fontId="7" fillId="9" borderId="15" xfId="0" applyNumberFormat="1" applyFont="1" applyFill="1" applyBorder="1" applyAlignment="1">
      <alignment horizontal="right" vertical="center" wrapText="1"/>
    </xf>
    <xf numFmtId="0" fontId="0" fillId="0" borderId="15" xfId="0" applyBorder="1" applyAlignment="1">
      <alignment horizontal="center" vertical="center" wrapText="1"/>
    </xf>
    <xf numFmtId="0" fontId="6" fillId="8" borderId="15" xfId="0" applyFont="1" applyFill="1" applyBorder="1" applyAlignment="1">
      <alignment horizontal="right" vertical="center" wrapText="1"/>
    </xf>
    <xf numFmtId="0" fontId="0" fillId="0" borderId="15" xfId="0" applyBorder="1" applyAlignment="1">
      <alignment horizontal="right" vertical="center" wrapText="1"/>
    </xf>
    <xf numFmtId="0" fontId="10" fillId="0" borderId="15" xfId="0" applyFont="1" applyBorder="1" applyAlignment="1">
      <alignment horizontal="left" vertical="center"/>
    </xf>
    <xf numFmtId="0" fontId="7" fillId="10" borderId="15" xfId="0" applyFont="1" applyFill="1" applyBorder="1" applyAlignment="1">
      <alignment horizontal="right" vertical="center" wrapText="1"/>
    </xf>
    <xf numFmtId="176" fontId="8" fillId="0" borderId="15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12" fillId="0" borderId="15" xfId="0" applyFont="1" applyBorder="1" applyAlignment="1">
      <alignment horizontal="center" vertical="center" wrapText="1"/>
    </xf>
    <xf numFmtId="0" fontId="1" fillId="0" borderId="0" xfId="2" applyFont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76" fontId="7" fillId="9" borderId="15" xfId="0" applyNumberFormat="1" applyFont="1" applyFill="1" applyBorder="1" applyAlignment="1">
      <alignment horizontal="center" vertical="center"/>
    </xf>
    <xf numFmtId="176" fontId="7" fillId="9" borderId="15" xfId="0" applyNumberFormat="1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0" fontId="7" fillId="9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7" fontId="8" fillId="2" borderId="6" xfId="0" applyNumberFormat="1" applyFont="1" applyFill="1" applyBorder="1" applyAlignment="1">
      <alignment horizontal="center" vertical="center"/>
    </xf>
    <xf numFmtId="177" fontId="8" fillId="2" borderId="14" xfId="0" applyNumberFormat="1" applyFont="1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3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6" borderId="15" xfId="0" applyFont="1" applyFill="1" applyBorder="1" applyAlignment="1">
      <alignment horizontal="left" vertical="center"/>
    </xf>
    <xf numFmtId="0" fontId="3" fillId="3" borderId="2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0" xfId="2" applyFont="1" applyFill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58" fontId="3" fillId="3" borderId="0" xfId="2" applyNumberFormat="1" applyFont="1" applyFill="1" applyAlignment="1">
      <alignment horizontal="center" vertical="center"/>
    </xf>
    <xf numFmtId="0" fontId="3" fillId="3" borderId="5" xfId="2" applyFont="1" applyFill="1" applyBorder="1" applyAlignment="1">
      <alignment horizontal="center" vertical="center"/>
    </xf>
    <xf numFmtId="0" fontId="3" fillId="3" borderId="12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9" fontId="3" fillId="2" borderId="15" xfId="2" applyNumberFormat="1" applyFont="1" applyFill="1" applyBorder="1" applyAlignment="1">
      <alignment horizontal="center" vertical="center"/>
    </xf>
    <xf numFmtId="58" fontId="3" fillId="2" borderId="15" xfId="2" applyNumberFormat="1" applyFont="1" applyFill="1" applyBorder="1" applyAlignment="1">
      <alignment horizontal="center" vertical="center"/>
    </xf>
    <xf numFmtId="179" fontId="3" fillId="2" borderId="6" xfId="2" applyNumberFormat="1" applyFont="1" applyFill="1" applyBorder="1" applyAlignment="1">
      <alignment horizontal="center" vertical="center"/>
    </xf>
    <xf numFmtId="179" fontId="3" fillId="2" borderId="7" xfId="2" applyNumberFormat="1" applyFont="1" applyFill="1" applyBorder="1" applyAlignment="1">
      <alignment horizontal="center" vertical="center"/>
    </xf>
    <xf numFmtId="177" fontId="4" fillId="2" borderId="15" xfId="2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176" fontId="3" fillId="4" borderId="6" xfId="0" applyNumberFormat="1" applyFont="1" applyFill="1" applyBorder="1" applyAlignment="1">
      <alignment horizontal="center" vertical="center"/>
    </xf>
    <xf numFmtId="176" fontId="3" fillId="4" borderId="7" xfId="0" applyNumberFormat="1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5379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891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1"/>
  <sheetViews>
    <sheetView tabSelected="1" topLeftCell="A5" zoomScale="83" zoomScaleNormal="83" workbookViewId="0">
      <selection activeCell="I16" sqref="I16"/>
    </sheetView>
  </sheetViews>
  <sheetFormatPr baseColWidth="10" defaultColWidth="9" defaultRowHeight="21" customHeight="1"/>
  <cols>
    <col min="1" max="1" width="5" style="60" customWidth="1"/>
    <col min="2" max="2" width="17.5" bestFit="1" customWidth="1"/>
    <col min="3" max="3" width="13" style="61" customWidth="1"/>
    <col min="4" max="4" width="8" customWidth="1"/>
    <col min="5" max="5" width="11.6640625" customWidth="1"/>
    <col min="6" max="6" width="12.1640625" customWidth="1"/>
    <col min="7" max="7" width="12" customWidth="1"/>
    <col min="8" max="8" width="11.83203125" customWidth="1"/>
    <col min="9" max="9" width="22.6640625" style="62" customWidth="1"/>
    <col min="10" max="10" width="39.5" style="63" customWidth="1"/>
    <col min="11" max="11" width="9.6640625"/>
  </cols>
  <sheetData>
    <row r="2" spans="1:12" ht="21" customHeight="1">
      <c r="C2" s="88" t="s">
        <v>0</v>
      </c>
      <c r="D2" s="88"/>
      <c r="E2" s="88"/>
      <c r="F2" s="88"/>
      <c r="G2" s="88"/>
      <c r="H2" s="88"/>
      <c r="I2" s="76"/>
      <c r="J2" s="77"/>
      <c r="K2" s="78"/>
      <c r="L2" s="78"/>
    </row>
    <row r="4" spans="1:12" ht="21" customHeight="1">
      <c r="H4" s="118" t="s">
        <v>1</v>
      </c>
      <c r="I4" s="119"/>
      <c r="J4" s="118" t="s">
        <v>2</v>
      </c>
    </row>
    <row r="5" spans="1:12" ht="21" customHeight="1">
      <c r="H5" s="120"/>
      <c r="I5" s="121"/>
      <c r="J5" s="120"/>
    </row>
    <row r="6" spans="1:12" ht="21" customHeight="1">
      <c r="A6" s="101" t="s">
        <v>3</v>
      </c>
      <c r="B6" s="106" t="s">
        <v>4</v>
      </c>
      <c r="C6" s="89" t="s">
        <v>5</v>
      </c>
      <c r="D6" s="89"/>
      <c r="E6" s="89"/>
      <c r="F6" s="90" t="s">
        <v>6</v>
      </c>
      <c r="G6" s="90"/>
      <c r="H6" s="90"/>
      <c r="I6" s="91"/>
      <c r="J6" s="122" t="s">
        <v>7</v>
      </c>
    </row>
    <row r="7" spans="1:12" ht="21" customHeight="1">
      <c r="A7" s="101"/>
      <c r="B7" s="106"/>
      <c r="C7" s="65" t="s">
        <v>8</v>
      </c>
      <c r="D7" s="66" t="s">
        <v>9</v>
      </c>
      <c r="E7" s="64" t="s">
        <v>10</v>
      </c>
      <c r="F7" s="73" t="s">
        <v>11</v>
      </c>
      <c r="G7" s="73" t="s">
        <v>12</v>
      </c>
      <c r="H7" s="73" t="s">
        <v>13</v>
      </c>
      <c r="I7" s="79" t="s">
        <v>14</v>
      </c>
      <c r="J7" s="122"/>
    </row>
    <row r="8" spans="1:12" ht="14">
      <c r="A8" s="102">
        <v>1</v>
      </c>
      <c r="B8" s="95" t="s">
        <v>15</v>
      </c>
      <c r="C8" s="107"/>
      <c r="D8" s="111"/>
      <c r="E8" s="107"/>
      <c r="F8" s="74"/>
      <c r="G8" s="74"/>
      <c r="H8" s="74"/>
      <c r="I8" s="80"/>
      <c r="J8" s="112" t="s">
        <v>16</v>
      </c>
    </row>
    <row r="9" spans="1:12" ht="21" customHeight="1">
      <c r="A9" s="102"/>
      <c r="B9" s="95"/>
      <c r="C9" s="107"/>
      <c r="D9" s="111"/>
      <c r="E9" s="107"/>
      <c r="F9" s="74"/>
      <c r="G9" s="74"/>
      <c r="H9" s="74"/>
      <c r="I9" s="80"/>
      <c r="J9" s="113"/>
    </row>
    <row r="10" spans="1:12" ht="21" customHeight="1">
      <c r="A10" s="102"/>
      <c r="B10" s="95"/>
      <c r="C10" s="107"/>
      <c r="D10" s="111"/>
      <c r="E10" s="107"/>
      <c r="F10" s="74"/>
      <c r="G10" s="74"/>
      <c r="H10" s="74"/>
      <c r="I10" s="80"/>
      <c r="J10" s="113"/>
    </row>
    <row r="11" spans="1:12" s="59" customFormat="1" ht="21" customHeight="1">
      <c r="A11" s="68"/>
      <c r="B11" s="69" t="s">
        <v>17</v>
      </c>
      <c r="C11" s="70">
        <f>SUM(C8)</f>
        <v>0</v>
      </c>
      <c r="D11" s="70">
        <f>SUM(D8)</f>
        <v>0</v>
      </c>
      <c r="E11" s="70">
        <f>SUM(E8)</f>
        <v>0</v>
      </c>
      <c r="F11" s="70"/>
      <c r="G11" s="70"/>
      <c r="H11" s="70"/>
      <c r="I11" s="81"/>
      <c r="J11" s="114"/>
    </row>
    <row r="12" spans="1:12" ht="21" customHeight="1">
      <c r="A12" s="103">
        <v>2</v>
      </c>
      <c r="B12" s="96" t="s">
        <v>18</v>
      </c>
      <c r="C12" s="108">
        <v>0</v>
      </c>
      <c r="D12" s="103"/>
      <c r="E12" s="108">
        <f>C12*D12</f>
        <v>0</v>
      </c>
      <c r="F12" s="67"/>
      <c r="G12" s="67"/>
      <c r="H12" s="67"/>
      <c r="I12" s="82"/>
      <c r="J12" s="112" t="s">
        <v>19</v>
      </c>
    </row>
    <row r="13" spans="1:12" ht="21" customHeight="1">
      <c r="A13" s="104"/>
      <c r="B13" s="97"/>
      <c r="C13" s="109"/>
      <c r="D13" s="104"/>
      <c r="E13" s="109"/>
      <c r="F13" s="67"/>
      <c r="G13" s="67"/>
      <c r="H13" s="67"/>
      <c r="I13" s="82"/>
      <c r="J13" s="113"/>
    </row>
    <row r="14" spans="1:12" s="59" customFormat="1" ht="21" customHeight="1">
      <c r="A14" s="68"/>
      <c r="B14" s="69" t="s">
        <v>20</v>
      </c>
      <c r="C14" s="70">
        <f>SUM(C12)</f>
        <v>0</v>
      </c>
      <c r="D14" s="70">
        <f>SUM(D12)</f>
        <v>0</v>
      </c>
      <c r="E14" s="70">
        <f>SUM(E12)</f>
        <v>0</v>
      </c>
      <c r="F14" s="70"/>
      <c r="G14" s="70"/>
      <c r="H14" s="70"/>
      <c r="I14" s="81"/>
      <c r="J14" s="114"/>
    </row>
    <row r="15" spans="1:12" ht="21" customHeight="1">
      <c r="A15" s="102">
        <v>3</v>
      </c>
      <c r="B15" s="95" t="s">
        <v>21</v>
      </c>
      <c r="C15" s="107">
        <v>0</v>
      </c>
      <c r="D15" s="111"/>
      <c r="E15" s="107">
        <f>C15*D15</f>
        <v>0</v>
      </c>
      <c r="F15" s="74">
        <f>697.8+72+44.6</f>
        <v>814.4</v>
      </c>
      <c r="G15" s="74">
        <v>0</v>
      </c>
      <c r="H15" s="74">
        <f>F15+G15</f>
        <v>814.4</v>
      </c>
      <c r="I15" s="87" t="s">
        <v>120</v>
      </c>
      <c r="J15" s="115" t="s">
        <v>22</v>
      </c>
    </row>
    <row r="16" spans="1:12" ht="21" customHeight="1">
      <c r="A16" s="102"/>
      <c r="B16" s="95"/>
      <c r="C16" s="107"/>
      <c r="D16" s="111"/>
      <c r="E16" s="107"/>
      <c r="F16" s="67"/>
      <c r="G16" s="67"/>
      <c r="H16" s="67"/>
      <c r="I16" s="82"/>
      <c r="J16" s="116"/>
    </row>
    <row r="17" spans="1:10" ht="21" customHeight="1">
      <c r="A17" s="102"/>
      <c r="B17" s="95"/>
      <c r="C17" s="107"/>
      <c r="D17" s="111"/>
      <c r="E17" s="107"/>
      <c r="F17" s="67"/>
      <c r="G17" s="67"/>
      <c r="H17" s="67"/>
      <c r="I17" s="82"/>
      <c r="J17" s="116"/>
    </row>
    <row r="18" spans="1:10" s="59" customFormat="1" ht="21" customHeight="1">
      <c r="A18" s="68"/>
      <c r="B18" s="69" t="s">
        <v>23</v>
      </c>
      <c r="C18" s="70">
        <f>SUM(C15)</f>
        <v>0</v>
      </c>
      <c r="D18" s="70">
        <f>SUM(D15)</f>
        <v>0</v>
      </c>
      <c r="E18" s="70">
        <f>SUM(E15)</f>
        <v>0</v>
      </c>
      <c r="F18" s="70"/>
      <c r="G18" s="70"/>
      <c r="H18" s="70"/>
      <c r="I18" s="81"/>
      <c r="J18" s="117"/>
    </row>
    <row r="19" spans="1:10" ht="14">
      <c r="A19" s="102">
        <v>4</v>
      </c>
      <c r="B19" s="95" t="s">
        <v>24</v>
      </c>
      <c r="C19" s="107"/>
      <c r="D19" s="111"/>
      <c r="E19" s="107"/>
      <c r="F19" s="67"/>
      <c r="H19" s="67"/>
      <c r="I19" s="82"/>
      <c r="J19" s="115"/>
    </row>
    <row r="20" spans="1:10" ht="14">
      <c r="A20" s="102"/>
      <c r="B20" s="95"/>
      <c r="C20" s="107"/>
      <c r="D20" s="111"/>
      <c r="E20" s="107"/>
      <c r="F20" s="67"/>
      <c r="G20" s="67"/>
      <c r="H20" s="67"/>
      <c r="I20" s="82"/>
      <c r="J20" s="116"/>
    </row>
    <row r="21" spans="1:10" ht="21" customHeight="1">
      <c r="A21" s="102"/>
      <c r="B21" s="95"/>
      <c r="C21" s="107"/>
      <c r="D21" s="111"/>
      <c r="E21" s="107"/>
      <c r="F21" s="67"/>
      <c r="H21" s="67"/>
      <c r="I21" s="82"/>
      <c r="J21" s="116"/>
    </row>
    <row r="22" spans="1:10" s="59" customFormat="1" ht="21" customHeight="1">
      <c r="A22" s="68"/>
      <c r="B22" s="69" t="s">
        <v>25</v>
      </c>
      <c r="C22" s="70">
        <v>0</v>
      </c>
      <c r="D22" s="70">
        <f>SUM(D19)</f>
        <v>0</v>
      </c>
      <c r="E22" s="70"/>
      <c r="F22" s="70"/>
      <c r="G22" s="70"/>
      <c r="H22" s="70"/>
      <c r="I22" s="81"/>
      <c r="J22" s="117"/>
    </row>
    <row r="23" spans="1:10" ht="14">
      <c r="A23" s="103">
        <v>5</v>
      </c>
      <c r="B23" s="96" t="s">
        <v>26</v>
      </c>
      <c r="C23" s="108">
        <v>0</v>
      </c>
      <c r="D23" s="103">
        <v>0</v>
      </c>
      <c r="E23" s="108">
        <v>0</v>
      </c>
      <c r="F23" s="74"/>
      <c r="G23" s="74"/>
      <c r="H23" s="74"/>
      <c r="I23" s="80"/>
      <c r="J23" s="112" t="s">
        <v>27</v>
      </c>
    </row>
    <row r="24" spans="1:10" ht="21" customHeight="1">
      <c r="A24" s="105"/>
      <c r="B24" s="98"/>
      <c r="C24" s="110"/>
      <c r="D24" s="105"/>
      <c r="E24" s="110"/>
      <c r="F24" s="74"/>
      <c r="G24" s="74"/>
      <c r="H24" s="74"/>
      <c r="I24" s="74"/>
      <c r="J24" s="113"/>
    </row>
    <row r="25" spans="1:10" ht="21" customHeight="1">
      <c r="A25" s="105"/>
      <c r="B25" s="98"/>
      <c r="C25" s="110"/>
      <c r="D25" s="105"/>
      <c r="E25" s="110"/>
      <c r="F25" s="74"/>
      <c r="G25" s="74"/>
      <c r="H25" s="74"/>
      <c r="I25" s="80"/>
      <c r="J25" s="113"/>
    </row>
    <row r="26" spans="1:10" s="59" customFormat="1" ht="21" customHeight="1">
      <c r="A26" s="68"/>
      <c r="B26" s="69" t="s">
        <v>28</v>
      </c>
      <c r="C26" s="70"/>
      <c r="D26" s="70"/>
      <c r="E26" s="70"/>
      <c r="F26" s="70"/>
      <c r="G26" s="70"/>
      <c r="H26" s="70"/>
      <c r="I26" s="81"/>
      <c r="J26" s="114"/>
    </row>
    <row r="27" spans="1:10" ht="21" customHeight="1">
      <c r="A27" s="102">
        <v>6</v>
      </c>
      <c r="B27" s="95" t="s">
        <v>29</v>
      </c>
      <c r="C27" s="107">
        <v>0</v>
      </c>
      <c r="D27" s="111"/>
      <c r="E27" s="107">
        <f>C27*D27</f>
        <v>0</v>
      </c>
      <c r="F27" s="75"/>
      <c r="G27" s="75"/>
      <c r="I27" s="75"/>
      <c r="J27" s="112" t="s">
        <v>30</v>
      </c>
    </row>
    <row r="28" spans="1:10" ht="21" customHeight="1">
      <c r="A28" s="102"/>
      <c r="B28" s="95"/>
      <c r="C28" s="107"/>
      <c r="D28" s="111"/>
      <c r="E28" s="107"/>
      <c r="F28" s="75"/>
      <c r="G28" s="75"/>
      <c r="H28" s="75"/>
      <c r="I28" s="75"/>
      <c r="J28" s="113"/>
    </row>
    <row r="29" spans="1:10" ht="21" customHeight="1">
      <c r="A29" s="102"/>
      <c r="B29" s="95"/>
      <c r="C29" s="107"/>
      <c r="D29" s="111"/>
      <c r="E29" s="107"/>
      <c r="F29" s="67"/>
      <c r="G29" s="67"/>
      <c r="H29" s="67"/>
      <c r="I29" s="82"/>
      <c r="J29" s="116"/>
    </row>
    <row r="30" spans="1:10" s="59" customFormat="1" ht="21" customHeight="1">
      <c r="A30" s="68"/>
      <c r="B30" s="69" t="s">
        <v>31</v>
      </c>
      <c r="C30" s="70">
        <f>SUM(C27)</f>
        <v>0</v>
      </c>
      <c r="D30" s="70">
        <f>SUM(D27)</f>
        <v>0</v>
      </c>
      <c r="E30" s="70">
        <f>SUM(E27)</f>
        <v>0</v>
      </c>
      <c r="F30" s="70"/>
      <c r="G30" s="70"/>
      <c r="H30" s="70"/>
      <c r="I30" s="81"/>
      <c r="J30" s="117"/>
    </row>
    <row r="31" spans="1:10" ht="21" customHeight="1">
      <c r="A31" s="102">
        <v>7</v>
      </c>
      <c r="B31" s="95" t="s">
        <v>32</v>
      </c>
      <c r="C31" s="107">
        <v>0</v>
      </c>
      <c r="D31" s="111"/>
      <c r="E31" s="107">
        <f>C31*D31</f>
        <v>0</v>
      </c>
      <c r="F31" s="67"/>
      <c r="G31" s="67"/>
      <c r="H31" s="67"/>
      <c r="I31" s="82"/>
      <c r="J31" s="115"/>
    </row>
    <row r="32" spans="1:10" ht="21" customHeight="1">
      <c r="A32" s="102"/>
      <c r="B32" s="95"/>
      <c r="C32" s="107"/>
      <c r="D32" s="111"/>
      <c r="E32" s="107"/>
      <c r="F32" s="67"/>
      <c r="G32" s="67"/>
      <c r="H32" s="67"/>
      <c r="I32" s="82"/>
      <c r="J32" s="116"/>
    </row>
    <row r="33" spans="1:10" s="59" customFormat="1" ht="21" customHeight="1">
      <c r="A33" s="68"/>
      <c r="B33" s="69" t="s">
        <v>33</v>
      </c>
      <c r="C33" s="70">
        <f>SUM(C31)</f>
        <v>0</v>
      </c>
      <c r="D33" s="70">
        <f>SUM(D31)</f>
        <v>0</v>
      </c>
      <c r="E33" s="70">
        <f>SUM(E31)</f>
        <v>0</v>
      </c>
      <c r="F33" s="70"/>
      <c r="G33" s="70"/>
      <c r="H33" s="70"/>
      <c r="I33" s="81"/>
      <c r="J33" s="117"/>
    </row>
    <row r="34" spans="1:10" ht="21" customHeight="1">
      <c r="A34" s="102">
        <v>8</v>
      </c>
      <c r="B34" s="95" t="s">
        <v>34</v>
      </c>
      <c r="C34" s="107">
        <v>0</v>
      </c>
      <c r="D34" s="111"/>
      <c r="E34" s="107">
        <f>C34*D34</f>
        <v>0</v>
      </c>
      <c r="F34" s="67"/>
      <c r="G34" s="67"/>
      <c r="H34" s="67"/>
      <c r="I34" s="82"/>
      <c r="J34" s="115" t="s">
        <v>35</v>
      </c>
    </row>
    <row r="35" spans="1:10" ht="21" customHeight="1">
      <c r="A35" s="102"/>
      <c r="B35" s="95"/>
      <c r="C35" s="107"/>
      <c r="D35" s="111"/>
      <c r="E35" s="107"/>
      <c r="F35" s="67"/>
      <c r="G35" s="67"/>
      <c r="H35" s="67"/>
      <c r="I35" s="82"/>
      <c r="J35" s="116"/>
    </row>
    <row r="36" spans="1:10" s="59" customFormat="1" ht="21" customHeight="1">
      <c r="A36" s="68"/>
      <c r="B36" s="69" t="s">
        <v>36</v>
      </c>
      <c r="C36" s="70">
        <f>SUM(C34)</f>
        <v>0</v>
      </c>
      <c r="D36" s="70">
        <f t="shared" ref="D36:E36" si="0">SUM(D34)</f>
        <v>0</v>
      </c>
      <c r="E36" s="70">
        <f t="shared" si="0"/>
        <v>0</v>
      </c>
      <c r="F36" s="70"/>
      <c r="G36" s="70"/>
      <c r="H36" s="70"/>
      <c r="I36" s="81"/>
      <c r="J36" s="117"/>
    </row>
    <row r="37" spans="1:10" ht="21" customHeight="1">
      <c r="A37" s="102">
        <v>9</v>
      </c>
      <c r="B37" s="95" t="s">
        <v>37</v>
      </c>
      <c r="C37" s="107"/>
      <c r="D37" s="111"/>
      <c r="E37" s="107"/>
      <c r="F37" s="67"/>
      <c r="G37" s="67"/>
      <c r="H37" s="67"/>
      <c r="I37" s="82"/>
      <c r="J37" s="112" t="s">
        <v>38</v>
      </c>
    </row>
    <row r="38" spans="1:10" ht="21" customHeight="1">
      <c r="A38" s="102"/>
      <c r="B38" s="95"/>
      <c r="C38" s="107"/>
      <c r="D38" s="111"/>
      <c r="E38" s="107"/>
      <c r="F38" s="67"/>
      <c r="G38" s="67"/>
      <c r="H38" s="67"/>
      <c r="I38" s="82"/>
      <c r="J38" s="113"/>
    </row>
    <row r="39" spans="1:10" s="59" customFormat="1" ht="21" customHeight="1">
      <c r="A39" s="68"/>
      <c r="B39" s="69" t="s">
        <v>39</v>
      </c>
      <c r="C39" s="70"/>
      <c r="D39" s="70"/>
      <c r="E39" s="70"/>
      <c r="F39" s="70"/>
      <c r="G39" s="70"/>
      <c r="H39" s="70"/>
      <c r="I39" s="81"/>
      <c r="J39" s="114"/>
    </row>
    <row r="40" spans="1:10" ht="21" customHeight="1">
      <c r="A40" s="103">
        <v>10</v>
      </c>
      <c r="B40" s="96" t="s">
        <v>40</v>
      </c>
      <c r="C40" s="108"/>
      <c r="D40" s="103"/>
      <c r="E40" s="108"/>
      <c r="F40" s="67"/>
      <c r="G40" s="67"/>
      <c r="H40" s="67"/>
      <c r="I40" s="82"/>
      <c r="J40" s="115" t="s">
        <v>41</v>
      </c>
    </row>
    <row r="41" spans="1:10" ht="21" customHeight="1">
      <c r="A41" s="105"/>
      <c r="B41" s="98"/>
      <c r="C41" s="110"/>
      <c r="D41" s="105"/>
      <c r="E41" s="110"/>
      <c r="F41" s="67"/>
      <c r="G41" s="67"/>
      <c r="H41" s="67"/>
      <c r="I41" s="82"/>
      <c r="J41" s="116"/>
    </row>
    <row r="42" spans="1:10" ht="21" customHeight="1">
      <c r="A42" s="105"/>
      <c r="B42" s="98"/>
      <c r="C42" s="110"/>
      <c r="D42" s="105"/>
      <c r="E42" s="110"/>
      <c r="F42" s="67"/>
      <c r="G42" s="67"/>
      <c r="H42" s="67"/>
      <c r="I42" s="82"/>
      <c r="J42" s="116"/>
    </row>
    <row r="43" spans="1:10" s="59" customFormat="1" ht="21" customHeight="1">
      <c r="A43" s="68"/>
      <c r="B43" s="69" t="s">
        <v>42</v>
      </c>
      <c r="C43" s="70"/>
      <c r="D43" s="70"/>
      <c r="E43" s="70"/>
      <c r="F43" s="70"/>
      <c r="G43" s="70"/>
      <c r="H43" s="70"/>
      <c r="I43" s="81"/>
      <c r="J43" s="117"/>
    </row>
    <row r="44" spans="1:10" ht="21" customHeight="1">
      <c r="A44" s="68"/>
      <c r="B44" s="69" t="s">
        <v>43</v>
      </c>
      <c r="C44" s="70"/>
      <c r="D44" s="70"/>
      <c r="E44" s="70">
        <v>0</v>
      </c>
      <c r="F44" s="70">
        <f>SUM(F8:F42)</f>
        <v>814.4</v>
      </c>
      <c r="G44" s="70">
        <f>SUM(G15:G43)</f>
        <v>0</v>
      </c>
      <c r="H44" s="70">
        <f>F44-G44</f>
        <v>814.4</v>
      </c>
      <c r="I44" s="81"/>
      <c r="J44" s="83"/>
    </row>
    <row r="48" spans="1:10" ht="21" customHeight="1">
      <c r="A48" s="92" t="s">
        <v>44</v>
      </c>
      <c r="B48" s="93"/>
      <c r="C48" s="94" t="s">
        <v>45</v>
      </c>
      <c r="D48" s="94"/>
      <c r="E48" s="94" t="s">
        <v>46</v>
      </c>
      <c r="F48" s="94"/>
      <c r="G48" s="94" t="s">
        <v>47</v>
      </c>
      <c r="H48" s="94"/>
      <c r="I48" s="84" t="s">
        <v>48</v>
      </c>
    </row>
    <row r="49" spans="1:9" ht="21" customHeight="1">
      <c r="A49" s="99">
        <v>0</v>
      </c>
      <c r="B49" s="100"/>
      <c r="C49" s="100">
        <f>F44</f>
        <v>814.4</v>
      </c>
      <c r="D49" s="100"/>
      <c r="E49" s="100">
        <f>G44</f>
        <v>0</v>
      </c>
      <c r="F49" s="100"/>
      <c r="G49" s="100">
        <f>H44</f>
        <v>814.4</v>
      </c>
      <c r="H49" s="100"/>
      <c r="I49" s="85">
        <f>A49-C49</f>
        <v>-814.4</v>
      </c>
    </row>
    <row r="51" spans="1:9" ht="21" customHeight="1">
      <c r="A51" s="71" t="s">
        <v>49</v>
      </c>
      <c r="B51" s="59"/>
      <c r="C51" s="72" t="s">
        <v>50</v>
      </c>
      <c r="D51" s="71"/>
      <c r="E51" s="71" t="s">
        <v>51</v>
      </c>
      <c r="F51" s="71"/>
      <c r="G51" s="71" t="s">
        <v>52</v>
      </c>
      <c r="H51" s="71"/>
      <c r="I51" s="86"/>
    </row>
  </sheetData>
  <mergeCells count="76">
    <mergeCell ref="J37:J39"/>
    <mergeCell ref="J40:J43"/>
    <mergeCell ref="H4:I5"/>
    <mergeCell ref="J19:J22"/>
    <mergeCell ref="J23:J26"/>
    <mergeCell ref="J27:J30"/>
    <mergeCell ref="J31:J33"/>
    <mergeCell ref="J34:J36"/>
    <mergeCell ref="J4:J5"/>
    <mergeCell ref="J6:J7"/>
    <mergeCell ref="J8:J11"/>
    <mergeCell ref="J12:J14"/>
    <mergeCell ref="J15:J18"/>
    <mergeCell ref="E27:E29"/>
    <mergeCell ref="E31:E32"/>
    <mergeCell ref="E34:E35"/>
    <mergeCell ref="E37:E38"/>
    <mergeCell ref="E40:E42"/>
    <mergeCell ref="E8:E10"/>
    <mergeCell ref="E12:E13"/>
    <mergeCell ref="E15:E17"/>
    <mergeCell ref="E19:E21"/>
    <mergeCell ref="E23:E25"/>
    <mergeCell ref="D27:D29"/>
    <mergeCell ref="D31:D32"/>
    <mergeCell ref="D34:D35"/>
    <mergeCell ref="D37:D38"/>
    <mergeCell ref="D40:D42"/>
    <mergeCell ref="D8:D10"/>
    <mergeCell ref="D12:D13"/>
    <mergeCell ref="D15:D17"/>
    <mergeCell ref="D19:D21"/>
    <mergeCell ref="D23:D25"/>
    <mergeCell ref="B40:B42"/>
    <mergeCell ref="C8:C10"/>
    <mergeCell ref="C12:C13"/>
    <mergeCell ref="C15:C17"/>
    <mergeCell ref="C19:C21"/>
    <mergeCell ref="C23:C25"/>
    <mergeCell ref="C27:C29"/>
    <mergeCell ref="C31:C32"/>
    <mergeCell ref="C34:C35"/>
    <mergeCell ref="C37:C38"/>
    <mergeCell ref="C40:C42"/>
    <mergeCell ref="A49:B49"/>
    <mergeCell ref="C49:D49"/>
    <mergeCell ref="E49:F49"/>
    <mergeCell ref="G49:H49"/>
    <mergeCell ref="A6:A7"/>
    <mergeCell ref="A8:A10"/>
    <mergeCell ref="A12:A13"/>
    <mergeCell ref="A15:A17"/>
    <mergeCell ref="A19:A21"/>
    <mergeCell ref="A23:A25"/>
    <mergeCell ref="A27:A29"/>
    <mergeCell ref="A31:A32"/>
    <mergeCell ref="A34:A35"/>
    <mergeCell ref="A37:A38"/>
    <mergeCell ref="A40:A42"/>
    <mergeCell ref="B6:B7"/>
    <mergeCell ref="C2:H2"/>
    <mergeCell ref="C6:E6"/>
    <mergeCell ref="F6:I6"/>
    <mergeCell ref="A48:B48"/>
    <mergeCell ref="C48:D48"/>
    <mergeCell ref="E48:F48"/>
    <mergeCell ref="G48:H48"/>
    <mergeCell ref="B8:B10"/>
    <mergeCell ref="B12:B13"/>
    <mergeCell ref="B15:B17"/>
    <mergeCell ref="B19:B21"/>
    <mergeCell ref="B23:B25"/>
    <mergeCell ref="B27:B29"/>
    <mergeCell ref="B31:B32"/>
    <mergeCell ref="B34:B35"/>
    <mergeCell ref="B37:B38"/>
  </mergeCells>
  <phoneticPr fontId="13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9"/>
  <sheetViews>
    <sheetView view="pageBreakPreview" topLeftCell="A4" zoomScale="110" zoomScaleNormal="100" workbookViewId="0">
      <selection activeCell="J13" sqref="J13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4"/>
      <c r="C1" s="24"/>
      <c r="D1" s="24"/>
      <c r="E1" s="24"/>
      <c r="F1" s="24"/>
      <c r="G1" s="24"/>
      <c r="H1" s="24"/>
      <c r="I1" s="24"/>
      <c r="J1" s="24"/>
      <c r="K1" s="24"/>
    </row>
    <row r="3" spans="2:11" ht="17">
      <c r="B3" s="88" t="s">
        <v>53</v>
      </c>
      <c r="C3" s="88"/>
      <c r="D3" s="88"/>
      <c r="E3" s="88"/>
      <c r="F3" s="88"/>
      <c r="G3" s="88"/>
      <c r="H3" s="88"/>
      <c r="I3" s="88"/>
      <c r="J3" s="88"/>
      <c r="K3" s="88"/>
    </row>
    <row r="4" spans="2:11" ht="20" customHeight="1">
      <c r="B4" s="25"/>
      <c r="C4" s="25"/>
      <c r="D4" s="25"/>
      <c r="E4" s="25"/>
      <c r="F4" s="25"/>
      <c r="G4" s="25"/>
      <c r="H4" s="25"/>
      <c r="I4" s="25"/>
      <c r="J4" s="25"/>
      <c r="K4" s="48"/>
    </row>
    <row r="5" spans="2:11" ht="20" customHeight="1">
      <c r="B5" s="26"/>
      <c r="C5" s="27"/>
      <c r="D5" s="28" t="s">
        <v>54</v>
      </c>
      <c r="E5" s="28"/>
      <c r="F5" s="123" t="s">
        <v>55</v>
      </c>
      <c r="G5" s="123"/>
      <c r="H5" s="28" t="s">
        <v>56</v>
      </c>
      <c r="I5" s="27"/>
      <c r="J5" s="123" t="s">
        <v>57</v>
      </c>
      <c r="K5" s="124"/>
    </row>
    <row r="6" spans="2:11" ht="20" customHeight="1">
      <c r="B6" s="29"/>
      <c r="C6" s="30"/>
      <c r="D6" s="31" t="s">
        <v>58</v>
      </c>
      <c r="E6" s="31"/>
      <c r="F6" s="125" t="s">
        <v>59</v>
      </c>
      <c r="G6" s="125"/>
      <c r="H6" s="31" t="s">
        <v>60</v>
      </c>
      <c r="I6" s="30"/>
      <c r="J6" s="125" t="s">
        <v>57</v>
      </c>
      <c r="K6" s="126"/>
    </row>
    <row r="7" spans="2:11" ht="20" customHeight="1">
      <c r="B7" s="29"/>
      <c r="C7" s="30"/>
      <c r="D7" s="31" t="s">
        <v>61</v>
      </c>
      <c r="E7" s="31"/>
      <c r="F7" s="127">
        <v>45276</v>
      </c>
      <c r="G7" s="125"/>
      <c r="H7" s="31" t="s">
        <v>62</v>
      </c>
      <c r="I7" s="30"/>
      <c r="J7" s="127">
        <v>45287</v>
      </c>
      <c r="K7" s="126"/>
    </row>
    <row r="8" spans="2:11" ht="20" customHeight="1">
      <c r="B8" s="32"/>
      <c r="C8" s="33"/>
      <c r="D8" s="34"/>
      <c r="E8" s="34"/>
      <c r="F8" s="41"/>
      <c r="G8" s="41"/>
      <c r="H8" s="34" t="s">
        <v>63</v>
      </c>
      <c r="I8" s="33"/>
      <c r="J8" s="128" t="s">
        <v>64</v>
      </c>
      <c r="K8" s="129"/>
    </row>
    <row r="9" spans="2:11" ht="20" customHeight="1">
      <c r="B9" s="30"/>
      <c r="C9" s="30"/>
      <c r="D9" s="30"/>
      <c r="E9" s="30"/>
      <c r="F9" s="30"/>
      <c r="G9" s="30"/>
      <c r="H9" s="30"/>
      <c r="I9" s="30"/>
      <c r="J9" s="30"/>
      <c r="K9" s="30"/>
    </row>
    <row r="10" spans="2:11" ht="20" customHeight="1">
      <c r="B10" s="130" t="s">
        <v>3</v>
      </c>
      <c r="C10" s="131"/>
      <c r="D10" s="35" t="s">
        <v>65</v>
      </c>
      <c r="E10" s="130" t="s">
        <v>66</v>
      </c>
      <c r="F10" s="131"/>
      <c r="G10" s="38" t="s">
        <v>67</v>
      </c>
      <c r="H10" s="36" t="s">
        <v>68</v>
      </c>
      <c r="I10" s="130" t="s">
        <v>69</v>
      </c>
      <c r="J10" s="131"/>
      <c r="K10" s="38" t="s">
        <v>70</v>
      </c>
    </row>
    <row r="11" spans="2:11" ht="20" customHeight="1">
      <c r="B11" s="35"/>
      <c r="C11" s="37"/>
      <c r="D11" s="138" t="s">
        <v>71</v>
      </c>
      <c r="E11" s="42"/>
      <c r="F11" s="43" t="s">
        <v>72</v>
      </c>
      <c r="G11" s="44">
        <f>95.01+378.39+208.28+139.85</f>
        <v>821.53</v>
      </c>
      <c r="H11" s="44">
        <v>821.53</v>
      </c>
      <c r="I11" s="35"/>
      <c r="J11" s="44"/>
      <c r="K11" s="49" t="s">
        <v>73</v>
      </c>
    </row>
    <row r="12" spans="2:11" ht="20" customHeight="1">
      <c r="B12" s="35"/>
      <c r="C12" s="37"/>
      <c r="D12" s="139"/>
      <c r="E12" s="42"/>
      <c r="F12" s="43" t="s">
        <v>74</v>
      </c>
      <c r="G12" s="44">
        <f>94+11</f>
        <v>105</v>
      </c>
      <c r="H12" s="44">
        <v>11</v>
      </c>
      <c r="I12" s="35"/>
      <c r="J12" s="36">
        <v>94</v>
      </c>
      <c r="K12" s="49" t="s">
        <v>73</v>
      </c>
    </row>
    <row r="13" spans="2:11" ht="20" customHeight="1">
      <c r="B13" s="35"/>
      <c r="C13" s="37"/>
      <c r="D13" s="139"/>
      <c r="E13" s="42"/>
      <c r="F13" s="43" t="s">
        <v>75</v>
      </c>
      <c r="G13" s="44">
        <v>20</v>
      </c>
      <c r="H13" s="44"/>
      <c r="I13" s="35"/>
      <c r="J13" s="36">
        <v>20</v>
      </c>
      <c r="K13" s="49"/>
    </row>
    <row r="14" spans="2:11" ht="20" customHeight="1">
      <c r="B14" s="35"/>
      <c r="C14" s="37"/>
      <c r="D14" s="139"/>
      <c r="E14" s="42"/>
      <c r="F14" s="43" t="s">
        <v>76</v>
      </c>
      <c r="G14" s="44">
        <f>198+133+35+372</f>
        <v>738</v>
      </c>
      <c r="H14" s="44">
        <v>738</v>
      </c>
      <c r="I14" s="35"/>
      <c r="J14" s="36"/>
      <c r="K14" s="49"/>
    </row>
    <row r="15" spans="2:11" ht="20" customHeight="1">
      <c r="B15" s="35"/>
      <c r="C15" s="37"/>
      <c r="D15" s="139"/>
      <c r="E15" s="42"/>
      <c r="F15" s="43" t="s">
        <v>76</v>
      </c>
      <c r="G15" s="44">
        <f>143.3+76.3+192</f>
        <v>411.6</v>
      </c>
      <c r="H15" s="44">
        <f>143.3+76.3+192</f>
        <v>411.6</v>
      </c>
      <c r="I15" s="35"/>
      <c r="J15" s="36"/>
      <c r="K15" s="49"/>
    </row>
    <row r="16" spans="2:11" ht="20" customHeight="1">
      <c r="B16" s="35"/>
      <c r="C16" s="37"/>
      <c r="D16" s="139"/>
      <c r="E16" s="42"/>
      <c r="F16" s="43" t="s">
        <v>77</v>
      </c>
      <c r="G16" s="44">
        <v>79.3</v>
      </c>
      <c r="H16" s="44"/>
      <c r="I16" s="35"/>
      <c r="J16" s="44">
        <v>79.3</v>
      </c>
      <c r="K16" s="49"/>
    </row>
    <row r="17" spans="1:11" ht="20" customHeight="1">
      <c r="B17" s="35"/>
      <c r="C17" s="37"/>
      <c r="D17" s="139"/>
      <c r="E17" s="42"/>
      <c r="F17" s="43" t="s">
        <v>78</v>
      </c>
      <c r="G17" s="44">
        <f>142.21+145+38.6</f>
        <v>325.81000000000006</v>
      </c>
      <c r="H17" s="44"/>
      <c r="I17" s="35"/>
      <c r="J17" s="44">
        <f>142.21+145+38.6</f>
        <v>325.81000000000006</v>
      </c>
      <c r="K17" s="49"/>
    </row>
    <row r="18" spans="1:11" ht="20" customHeight="1">
      <c r="B18" s="132"/>
      <c r="C18" s="133"/>
      <c r="D18" s="139"/>
      <c r="E18" s="37"/>
      <c r="F18" s="43" t="s">
        <v>79</v>
      </c>
      <c r="G18" s="45">
        <v>68</v>
      </c>
      <c r="H18" s="45"/>
      <c r="I18" s="50"/>
      <c r="J18" s="45">
        <v>68</v>
      </c>
      <c r="K18" s="51"/>
    </row>
    <row r="19" spans="1:11" ht="20" customHeight="1">
      <c r="B19" s="130" t="s">
        <v>43</v>
      </c>
      <c r="C19" s="134"/>
      <c r="D19" s="134"/>
      <c r="E19" s="134"/>
      <c r="F19" s="131"/>
      <c r="G19" s="46">
        <f>SUM(G11:G18)</f>
        <v>2569.2400000000002</v>
      </c>
      <c r="H19" s="46">
        <f>SUM(H11:H18)</f>
        <v>1982.13</v>
      </c>
      <c r="I19" s="135">
        <f>SUM(I11:J18)</f>
        <v>587.11000000000013</v>
      </c>
      <c r="J19" s="136"/>
      <c r="K19" s="52"/>
    </row>
    <row r="20" spans="1:11" ht="20" customHeight="1">
      <c r="B20" s="30"/>
      <c r="C20" s="30"/>
      <c r="D20" s="30"/>
      <c r="E20" s="30"/>
      <c r="F20" s="30"/>
      <c r="G20" s="30"/>
      <c r="H20" s="30"/>
      <c r="I20" s="30"/>
      <c r="J20" s="53"/>
      <c r="K20" s="30"/>
    </row>
    <row r="21" spans="1:11" ht="20" customHeight="1">
      <c r="B21" s="137" t="s">
        <v>68</v>
      </c>
      <c r="C21" s="137"/>
      <c r="D21" s="137"/>
      <c r="E21" s="137"/>
      <c r="F21" s="137"/>
      <c r="G21" s="137" t="s">
        <v>80</v>
      </c>
      <c r="H21" s="137"/>
      <c r="I21" s="137"/>
      <c r="J21" s="137"/>
      <c r="K21" s="38" t="s">
        <v>81</v>
      </c>
    </row>
    <row r="22" spans="1:11" ht="20" customHeight="1">
      <c r="B22" s="145">
        <f>H19</f>
        <v>1982.13</v>
      </c>
      <c r="C22" s="145"/>
      <c r="D22" s="145"/>
      <c r="E22" s="145"/>
      <c r="F22" s="145"/>
      <c r="G22" s="145">
        <f>I19</f>
        <v>587.11000000000013</v>
      </c>
      <c r="H22" s="145"/>
      <c r="I22" s="145"/>
      <c r="J22" s="145"/>
      <c r="K22" s="54">
        <f>SUM(B22:J22)</f>
        <v>2569.2400000000002</v>
      </c>
    </row>
    <row r="23" spans="1:11" ht="20" customHeight="1">
      <c r="B23" s="30"/>
      <c r="C23" s="30"/>
      <c r="D23" s="30"/>
      <c r="E23" s="30"/>
      <c r="F23" s="30"/>
      <c r="G23" s="30"/>
      <c r="H23" s="30"/>
      <c r="I23" s="30"/>
      <c r="J23" s="30"/>
      <c r="K23" s="30"/>
    </row>
    <row r="24" spans="1:11" ht="20" customHeight="1">
      <c r="B24" s="30" t="s">
        <v>82</v>
      </c>
      <c r="C24" s="30"/>
      <c r="D24" s="30"/>
      <c r="E24" s="30"/>
      <c r="F24" s="30" t="s">
        <v>50</v>
      </c>
      <c r="G24" s="30" t="s">
        <v>83</v>
      </c>
      <c r="H24" s="30"/>
      <c r="I24" s="30"/>
      <c r="J24" s="30" t="s">
        <v>52</v>
      </c>
      <c r="K24" s="30"/>
    </row>
    <row r="27" spans="1:11" ht="17">
      <c r="A27" s="88" t="s">
        <v>84</v>
      </c>
      <c r="B27" s="88"/>
      <c r="C27" s="88"/>
      <c r="D27" s="88"/>
      <c r="E27" s="88"/>
      <c r="F27" s="88"/>
      <c r="G27" s="88"/>
      <c r="H27" s="88"/>
      <c r="I27" s="88"/>
      <c r="J27" s="88"/>
      <c r="K27" s="88"/>
    </row>
    <row r="29" spans="1:11" ht="20" customHeight="1">
      <c r="B29" s="26"/>
      <c r="C29" s="27"/>
      <c r="D29" s="28" t="s">
        <v>54</v>
      </c>
      <c r="E29" s="28"/>
      <c r="F29" s="123" t="s">
        <v>55</v>
      </c>
      <c r="G29" s="123"/>
      <c r="H29" s="28" t="s">
        <v>56</v>
      </c>
      <c r="I29" s="27"/>
      <c r="J29" s="123" t="s">
        <v>57</v>
      </c>
      <c r="K29" s="124"/>
    </row>
    <row r="30" spans="1:11" ht="20" customHeight="1">
      <c r="B30" s="29"/>
      <c r="C30" s="30"/>
      <c r="D30" s="31" t="s">
        <v>58</v>
      </c>
      <c r="E30" s="31"/>
      <c r="F30" s="125" t="s">
        <v>59</v>
      </c>
      <c r="G30" s="125"/>
      <c r="H30" s="31" t="s">
        <v>60</v>
      </c>
      <c r="I30" s="30"/>
      <c r="J30" s="123" t="s">
        <v>57</v>
      </c>
      <c r="K30" s="124"/>
    </row>
    <row r="31" spans="1:11" ht="20" customHeight="1">
      <c r="B31" s="29"/>
      <c r="C31" s="30"/>
      <c r="D31" s="31" t="s">
        <v>61</v>
      </c>
      <c r="E31" s="31"/>
      <c r="F31" s="127"/>
      <c r="G31" s="125"/>
      <c r="H31" s="31" t="s">
        <v>62</v>
      </c>
      <c r="I31" s="30"/>
      <c r="J31" s="127"/>
      <c r="K31" s="126"/>
    </row>
    <row r="32" spans="1:11" ht="20" customHeight="1">
      <c r="B32" s="32"/>
      <c r="C32" s="33"/>
      <c r="D32" s="34"/>
      <c r="E32" s="34"/>
      <c r="F32" s="41"/>
      <c r="G32" s="41"/>
      <c r="H32" s="34" t="s">
        <v>63</v>
      </c>
      <c r="I32" s="33"/>
      <c r="J32" s="128"/>
      <c r="K32" s="129"/>
    </row>
    <row r="33" spans="2:11" ht="20" customHeight="1"/>
    <row r="34" spans="2:11" ht="20" customHeight="1">
      <c r="B34" s="140"/>
      <c r="C34" s="140"/>
      <c r="D34" s="40" t="s">
        <v>85</v>
      </c>
      <c r="E34" s="140" t="s">
        <v>86</v>
      </c>
      <c r="F34" s="140"/>
      <c r="G34" s="47" t="s">
        <v>87</v>
      </c>
      <c r="H34" s="47" t="s">
        <v>88</v>
      </c>
      <c r="I34" s="141" t="s">
        <v>43</v>
      </c>
      <c r="J34" s="141"/>
      <c r="K34" s="55" t="s">
        <v>70</v>
      </c>
    </row>
    <row r="35" spans="2:11" ht="20" customHeight="1">
      <c r="B35" s="39"/>
      <c r="C35" s="39"/>
      <c r="D35" s="40"/>
      <c r="E35" s="39"/>
      <c r="F35" s="39"/>
      <c r="G35" s="47"/>
      <c r="H35" s="47"/>
      <c r="I35" s="56"/>
      <c r="J35" s="57"/>
      <c r="K35" s="55"/>
    </row>
    <row r="36" spans="2:11" ht="20" customHeight="1">
      <c r="B36" s="39"/>
      <c r="C36" s="39"/>
      <c r="D36" s="40"/>
      <c r="E36" s="39"/>
      <c r="F36" s="39"/>
      <c r="G36" s="47"/>
      <c r="H36" s="47"/>
      <c r="I36" s="56"/>
      <c r="J36" s="57"/>
      <c r="K36" s="55"/>
    </row>
    <row r="37" spans="2:11" ht="20" customHeight="1">
      <c r="B37" s="140"/>
      <c r="C37" s="140"/>
      <c r="D37" s="40"/>
      <c r="E37" s="142"/>
      <c r="F37" s="140"/>
      <c r="G37" s="47"/>
      <c r="H37" s="47"/>
      <c r="I37" s="143"/>
      <c r="J37" s="144"/>
      <c r="K37" s="58"/>
    </row>
    <row r="38" spans="2:11" ht="20" customHeight="1">
      <c r="B38" s="130"/>
      <c r="C38" s="134"/>
      <c r="D38" s="134"/>
      <c r="E38" s="134"/>
      <c r="F38" s="131"/>
      <c r="G38" s="46"/>
      <c r="H38" s="46"/>
      <c r="I38" s="135"/>
      <c r="J38" s="136"/>
      <c r="K38" s="52"/>
    </row>
    <row r="39" spans="2:11" ht="20" customHeight="1">
      <c r="B39" s="30" t="s">
        <v>82</v>
      </c>
      <c r="C39" s="30"/>
      <c r="D39" s="30"/>
      <c r="E39" s="30"/>
      <c r="F39" s="30" t="s">
        <v>50</v>
      </c>
      <c r="G39" s="30" t="s">
        <v>83</v>
      </c>
      <c r="H39" s="30"/>
      <c r="I39" s="30"/>
      <c r="J39" s="30" t="s">
        <v>52</v>
      </c>
      <c r="K39" s="30"/>
    </row>
  </sheetData>
  <mergeCells count="35">
    <mergeCell ref="B38:F38"/>
    <mergeCell ref="I38:J38"/>
    <mergeCell ref="D11:D18"/>
    <mergeCell ref="B34:C34"/>
    <mergeCell ref="E34:F34"/>
    <mergeCell ref="I34:J34"/>
    <mergeCell ref="B37:C37"/>
    <mergeCell ref="E37:F37"/>
    <mergeCell ref="I37:J37"/>
    <mergeCell ref="F30:G30"/>
    <mergeCell ref="J30:K30"/>
    <mergeCell ref="F31:G31"/>
    <mergeCell ref="J31:K31"/>
    <mergeCell ref="J32:K32"/>
    <mergeCell ref="B22:F22"/>
    <mergeCell ref="G22:J22"/>
    <mergeCell ref="A27:K27"/>
    <mergeCell ref="F29:G29"/>
    <mergeCell ref="J29:K29"/>
    <mergeCell ref="B18:C18"/>
    <mergeCell ref="B19:F19"/>
    <mergeCell ref="I19:J19"/>
    <mergeCell ref="B21:F21"/>
    <mergeCell ref="G21:J21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3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44"/>
  <sheetViews>
    <sheetView topLeftCell="A6" zoomScale="83" zoomScaleNormal="83" workbookViewId="0">
      <selection activeCell="I24" sqref="I24"/>
    </sheetView>
  </sheetViews>
  <sheetFormatPr baseColWidth="10" defaultColWidth="9" defaultRowHeight="14"/>
  <cols>
    <col min="1" max="1" width="3.1640625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203125" customWidth="1"/>
    <col min="8" max="8" width="2.1640625" customWidth="1"/>
    <col min="9" max="9" width="36.1640625" customWidth="1"/>
  </cols>
  <sheetData>
    <row r="1" spans="2:9" ht="30.75" customHeight="1"/>
    <row r="5" spans="2:9" ht="27" customHeight="1">
      <c r="B5" s="146" t="s">
        <v>89</v>
      </c>
      <c r="C5" s="146"/>
      <c r="D5" s="146"/>
      <c r="E5" s="146"/>
      <c r="F5" s="146"/>
      <c r="G5" s="146"/>
      <c r="H5" s="146"/>
      <c r="I5" s="146"/>
    </row>
    <row r="6" spans="2:9" ht="6" customHeight="1">
      <c r="B6" s="1"/>
      <c r="C6" s="1"/>
      <c r="D6" s="1"/>
      <c r="E6" s="1"/>
      <c r="F6" s="1"/>
      <c r="G6" s="1"/>
      <c r="H6" s="1"/>
      <c r="I6" s="14"/>
    </row>
    <row r="7" spans="2:9">
      <c r="B7" s="2"/>
      <c r="C7" s="3"/>
      <c r="D7" s="3"/>
      <c r="E7" s="3"/>
      <c r="F7" s="3"/>
      <c r="G7" s="3"/>
      <c r="H7" s="3"/>
      <c r="I7" s="15"/>
    </row>
    <row r="8" spans="2:9" ht="17.25" customHeight="1">
      <c r="B8" s="4"/>
      <c r="C8" s="5"/>
      <c r="D8" s="6" t="s">
        <v>54</v>
      </c>
      <c r="E8" s="6"/>
      <c r="F8" s="12" t="s">
        <v>90</v>
      </c>
      <c r="G8" s="6" t="s">
        <v>56</v>
      </c>
      <c r="H8" s="6"/>
      <c r="I8" s="16" t="s">
        <v>57</v>
      </c>
    </row>
    <row r="9" spans="2:9" ht="17.25" customHeight="1">
      <c r="B9" s="4"/>
      <c r="C9" s="5"/>
      <c r="D9" s="6" t="s">
        <v>58</v>
      </c>
      <c r="E9" s="6"/>
      <c r="F9" s="12" t="s">
        <v>59</v>
      </c>
      <c r="G9" s="6" t="s">
        <v>60</v>
      </c>
      <c r="H9" s="6"/>
      <c r="I9" s="16" t="s">
        <v>57</v>
      </c>
    </row>
    <row r="10" spans="2:9" ht="17.25" customHeight="1">
      <c r="B10" s="4"/>
      <c r="C10" s="5"/>
      <c r="D10" s="6" t="s">
        <v>61</v>
      </c>
      <c r="E10" s="6"/>
      <c r="F10" s="13" t="s">
        <v>91</v>
      </c>
      <c r="G10" s="6" t="s">
        <v>62</v>
      </c>
      <c r="H10" s="6"/>
      <c r="I10" s="17">
        <v>45316</v>
      </c>
    </row>
    <row r="11" spans="2:9">
      <c r="B11" s="7"/>
      <c r="C11" s="8"/>
      <c r="D11" s="8"/>
      <c r="E11" s="8"/>
      <c r="F11" s="8"/>
      <c r="G11" s="8"/>
      <c r="H11" s="8"/>
      <c r="I11" s="18"/>
    </row>
    <row r="12" spans="2:9" ht="9" customHeight="1">
      <c r="B12" s="5"/>
      <c r="C12" s="5"/>
      <c r="D12" s="5"/>
      <c r="E12" s="5"/>
      <c r="F12" s="5"/>
      <c r="G12" s="5"/>
      <c r="H12" s="5"/>
      <c r="I12" s="5"/>
    </row>
    <row r="13" spans="2:9" ht="21" customHeight="1">
      <c r="B13" s="147" t="s">
        <v>3</v>
      </c>
      <c r="C13" s="148"/>
      <c r="D13" s="9" t="s">
        <v>65</v>
      </c>
      <c r="E13" s="147" t="s">
        <v>66</v>
      </c>
      <c r="F13" s="148"/>
      <c r="G13" s="147" t="s">
        <v>92</v>
      </c>
      <c r="H13" s="148"/>
      <c r="I13" s="19" t="s">
        <v>70</v>
      </c>
    </row>
    <row r="14" spans="2:9" ht="21" customHeight="1">
      <c r="B14" s="149">
        <v>1</v>
      </c>
      <c r="C14" s="150"/>
      <c r="D14" s="158" t="s">
        <v>71</v>
      </c>
      <c r="E14" s="149" t="s">
        <v>93</v>
      </c>
      <c r="F14" s="150"/>
      <c r="G14" s="151"/>
      <c r="H14" s="152"/>
      <c r="I14" s="20" t="s">
        <v>94</v>
      </c>
    </row>
    <row r="15" spans="2:9" ht="21" customHeight="1">
      <c r="B15" s="149">
        <v>2</v>
      </c>
      <c r="C15" s="150"/>
      <c r="D15" s="159"/>
      <c r="E15" s="149" t="s">
        <v>95</v>
      </c>
      <c r="F15" s="150"/>
      <c r="G15" s="151"/>
      <c r="H15" s="152"/>
      <c r="I15" s="20" t="s">
        <v>94</v>
      </c>
    </row>
    <row r="16" spans="2:9" ht="21" customHeight="1">
      <c r="B16" s="149">
        <v>3</v>
      </c>
      <c r="C16" s="150"/>
      <c r="D16" s="159"/>
      <c r="E16" s="149" t="s">
        <v>96</v>
      </c>
      <c r="F16" s="150"/>
      <c r="G16" s="151"/>
      <c r="H16" s="152"/>
      <c r="I16" s="20" t="s">
        <v>97</v>
      </c>
    </row>
    <row r="17" spans="2:9" ht="21" customHeight="1">
      <c r="B17" s="149">
        <v>4</v>
      </c>
      <c r="C17" s="150"/>
      <c r="D17" s="159"/>
      <c r="E17" s="149" t="s">
        <v>76</v>
      </c>
      <c r="F17" s="150"/>
      <c r="G17" s="151"/>
      <c r="H17" s="152"/>
      <c r="I17" s="20" t="s">
        <v>94</v>
      </c>
    </row>
    <row r="18" spans="2:9" ht="21" customHeight="1">
      <c r="B18" s="161">
        <v>5</v>
      </c>
      <c r="C18" s="162"/>
      <c r="D18" s="158" t="s">
        <v>98</v>
      </c>
      <c r="E18" s="161" t="s">
        <v>99</v>
      </c>
      <c r="F18" s="162"/>
      <c r="G18" s="153">
        <v>57.56</v>
      </c>
      <c r="H18" s="154"/>
      <c r="I18" s="20" t="s">
        <v>100</v>
      </c>
    </row>
    <row r="19" spans="2:9" ht="21" customHeight="1">
      <c r="B19" s="163"/>
      <c r="C19" s="164"/>
      <c r="D19" s="159"/>
      <c r="E19" s="163"/>
      <c r="F19" s="164"/>
      <c r="G19" s="153">
        <v>56.27</v>
      </c>
      <c r="H19" s="154"/>
      <c r="I19" s="20" t="s">
        <v>101</v>
      </c>
    </row>
    <row r="20" spans="2:9" ht="21" customHeight="1">
      <c r="B20" s="163"/>
      <c r="C20" s="164"/>
      <c r="D20" s="159"/>
      <c r="E20" s="163"/>
      <c r="F20" s="164"/>
      <c r="G20" s="155">
        <v>61.9</v>
      </c>
      <c r="H20" s="156"/>
      <c r="I20" s="20" t="s">
        <v>102</v>
      </c>
    </row>
    <row r="21" spans="2:9" ht="21" customHeight="1">
      <c r="B21" s="163"/>
      <c r="C21" s="164"/>
      <c r="D21" s="159"/>
      <c r="E21" s="163"/>
      <c r="F21" s="164"/>
      <c r="G21" s="153">
        <v>60.41</v>
      </c>
      <c r="H21" s="154"/>
      <c r="I21" s="20" t="s">
        <v>103</v>
      </c>
    </row>
    <row r="22" spans="2:9" ht="21" customHeight="1">
      <c r="B22" s="163"/>
      <c r="C22" s="164"/>
      <c r="D22" s="159"/>
      <c r="E22" s="163"/>
      <c r="F22" s="164"/>
      <c r="G22" s="151"/>
      <c r="H22" s="152"/>
      <c r="I22" s="20"/>
    </row>
    <row r="23" spans="2:9" ht="21" customHeight="1">
      <c r="B23" s="163"/>
      <c r="C23" s="164"/>
      <c r="D23" s="159"/>
      <c r="E23" s="163"/>
      <c r="F23" s="164"/>
      <c r="G23" s="151"/>
      <c r="H23" s="152"/>
      <c r="I23" s="20"/>
    </row>
    <row r="24" spans="2:9" ht="21" customHeight="1">
      <c r="B24" s="163"/>
      <c r="C24" s="164"/>
      <c r="D24" s="159"/>
      <c r="E24" s="163"/>
      <c r="F24" s="164"/>
      <c r="G24" s="151"/>
      <c r="H24" s="152"/>
      <c r="I24" s="20"/>
    </row>
    <row r="25" spans="2:9" ht="21" customHeight="1">
      <c r="B25" s="163"/>
      <c r="C25" s="164"/>
      <c r="D25" s="159"/>
      <c r="E25" s="163"/>
      <c r="F25" s="164"/>
      <c r="G25" s="151"/>
      <c r="H25" s="152"/>
      <c r="I25" s="20"/>
    </row>
    <row r="26" spans="2:9" ht="21" customHeight="1">
      <c r="B26" s="163"/>
      <c r="C26" s="164"/>
      <c r="D26" s="159"/>
      <c r="E26" s="163"/>
      <c r="F26" s="164"/>
      <c r="G26" s="151"/>
      <c r="H26" s="152"/>
      <c r="I26" s="20"/>
    </row>
    <row r="27" spans="2:9" ht="21" customHeight="1">
      <c r="B27" s="165"/>
      <c r="C27" s="166"/>
      <c r="D27" s="159"/>
      <c r="E27" s="165"/>
      <c r="F27" s="166"/>
      <c r="G27" s="151"/>
      <c r="H27" s="152"/>
      <c r="I27" s="20"/>
    </row>
    <row r="28" spans="2:9" ht="21" customHeight="1">
      <c r="B28" s="149">
        <v>6</v>
      </c>
      <c r="C28" s="150"/>
      <c r="D28" s="158" t="s">
        <v>104</v>
      </c>
      <c r="E28" s="149" t="s">
        <v>99</v>
      </c>
      <c r="F28" s="150"/>
      <c r="G28" s="151"/>
      <c r="H28" s="152"/>
      <c r="I28" s="20"/>
    </row>
    <row r="29" spans="2:9" ht="21" customHeight="1">
      <c r="B29" s="149">
        <v>7</v>
      </c>
      <c r="C29" s="150"/>
      <c r="D29" s="159"/>
      <c r="E29" s="149" t="s">
        <v>76</v>
      </c>
      <c r="F29" s="150"/>
      <c r="G29" s="151"/>
      <c r="H29" s="152"/>
      <c r="I29" s="20"/>
    </row>
    <row r="30" spans="2:9" ht="21" customHeight="1">
      <c r="B30" s="149">
        <v>8</v>
      </c>
      <c r="C30" s="150"/>
      <c r="D30" s="160"/>
      <c r="E30" s="149" t="s">
        <v>105</v>
      </c>
      <c r="F30" s="150"/>
      <c r="G30" s="151"/>
      <c r="H30" s="152"/>
      <c r="I30" s="20"/>
    </row>
    <row r="31" spans="2:9" ht="32" customHeight="1">
      <c r="B31" s="149">
        <v>9</v>
      </c>
      <c r="C31" s="150"/>
      <c r="D31" s="11" t="s">
        <v>32</v>
      </c>
      <c r="E31" s="149" t="s">
        <v>106</v>
      </c>
      <c r="F31" s="150"/>
      <c r="G31" s="151"/>
      <c r="H31" s="152"/>
      <c r="I31" s="21"/>
    </row>
    <row r="32" spans="2:9" ht="21" customHeight="1">
      <c r="B32" s="149">
        <v>10</v>
      </c>
      <c r="C32" s="150"/>
      <c r="D32" s="11" t="s">
        <v>107</v>
      </c>
      <c r="E32" s="149" t="s">
        <v>108</v>
      </c>
      <c r="F32" s="150"/>
      <c r="G32" s="151"/>
      <c r="H32" s="152"/>
      <c r="I32" s="20"/>
    </row>
    <row r="33" spans="2:9" ht="21" customHeight="1">
      <c r="B33" s="149">
        <v>11</v>
      </c>
      <c r="C33" s="150"/>
      <c r="D33" s="11" t="s">
        <v>109</v>
      </c>
      <c r="E33" s="149" t="s">
        <v>110</v>
      </c>
      <c r="F33" s="150"/>
      <c r="G33" s="151"/>
      <c r="H33" s="152"/>
      <c r="I33" s="20"/>
    </row>
    <row r="34" spans="2:9" ht="21" customHeight="1">
      <c r="B34" s="149">
        <v>12</v>
      </c>
      <c r="C34" s="150"/>
      <c r="D34" s="11" t="s">
        <v>111</v>
      </c>
      <c r="E34" s="149" t="s">
        <v>112</v>
      </c>
      <c r="F34" s="150"/>
      <c r="G34" s="151"/>
      <c r="H34" s="152"/>
      <c r="I34" s="20"/>
    </row>
    <row r="35" spans="2:9" ht="21" customHeight="1">
      <c r="B35" s="149">
        <v>13</v>
      </c>
      <c r="C35" s="150"/>
      <c r="D35" s="10" t="s">
        <v>113</v>
      </c>
      <c r="E35" s="149" t="s">
        <v>114</v>
      </c>
      <c r="F35" s="150"/>
      <c r="G35" s="151"/>
      <c r="H35" s="152"/>
      <c r="I35" s="20"/>
    </row>
    <row r="36" spans="2:9" ht="21" customHeight="1">
      <c r="B36" s="149">
        <v>14</v>
      </c>
      <c r="C36" s="150"/>
      <c r="D36" s="158" t="s">
        <v>115</v>
      </c>
      <c r="E36" s="149" t="s">
        <v>116</v>
      </c>
      <c r="F36" s="150"/>
      <c r="G36" s="151"/>
      <c r="H36" s="152"/>
      <c r="I36" s="20" t="s">
        <v>117</v>
      </c>
    </row>
    <row r="37" spans="2:9" ht="21" customHeight="1">
      <c r="B37" s="149">
        <v>15</v>
      </c>
      <c r="C37" s="150"/>
      <c r="D37" s="159"/>
      <c r="E37" s="149"/>
      <c r="F37" s="150"/>
      <c r="G37" s="151"/>
      <c r="H37" s="152"/>
      <c r="I37" s="22"/>
    </row>
    <row r="38" spans="2:9" ht="21" customHeight="1">
      <c r="B38" s="149">
        <v>16</v>
      </c>
      <c r="C38" s="150"/>
      <c r="D38" s="159"/>
      <c r="E38" s="149"/>
      <c r="F38" s="150"/>
      <c r="G38" s="151"/>
      <c r="H38" s="152"/>
      <c r="I38" s="21"/>
    </row>
    <row r="39" spans="2:9" ht="21" customHeight="1">
      <c r="B39" s="149">
        <v>17</v>
      </c>
      <c r="C39" s="150"/>
      <c r="D39" s="159"/>
      <c r="E39" s="149"/>
      <c r="F39" s="150"/>
      <c r="G39" s="151"/>
      <c r="H39" s="152"/>
      <c r="I39" s="20"/>
    </row>
    <row r="40" spans="2:9" ht="21" customHeight="1">
      <c r="B40" s="149">
        <v>18</v>
      </c>
      <c r="C40" s="150"/>
      <c r="D40" s="160"/>
      <c r="E40" s="149"/>
      <c r="F40" s="150"/>
      <c r="G40" s="151"/>
      <c r="H40" s="152"/>
      <c r="I40" s="20"/>
    </row>
    <row r="41" spans="2:9" ht="29.25" customHeight="1">
      <c r="B41" s="147" t="s">
        <v>43</v>
      </c>
      <c r="C41" s="157"/>
      <c r="D41" s="157"/>
      <c r="E41" s="157"/>
      <c r="F41" s="148"/>
      <c r="G41" s="151">
        <f>SUM(G14:GH38)</f>
        <v>236.14000000000001</v>
      </c>
      <c r="H41" s="152"/>
      <c r="I41" s="23"/>
    </row>
    <row r="42" spans="2:9" ht="10.5" customHeight="1">
      <c r="B42" s="5"/>
      <c r="C42" s="5"/>
      <c r="D42" s="5"/>
      <c r="E42" s="5"/>
      <c r="F42" s="5"/>
      <c r="G42" s="5"/>
      <c r="H42" s="5"/>
      <c r="I42" s="5"/>
    </row>
    <row r="43" spans="2:9" ht="9" customHeight="1">
      <c r="B43" s="5"/>
      <c r="C43" s="5"/>
      <c r="D43" s="5"/>
      <c r="E43" s="5"/>
      <c r="F43" s="5"/>
      <c r="G43" s="5"/>
      <c r="H43" s="5"/>
      <c r="I43" s="5"/>
    </row>
    <row r="44" spans="2:9">
      <c r="B44" s="5" t="s">
        <v>82</v>
      </c>
      <c r="C44" s="5"/>
      <c r="D44" s="5"/>
      <c r="E44" s="5"/>
      <c r="F44" s="5" t="s">
        <v>118</v>
      </c>
      <c r="G44" s="5"/>
      <c r="H44" s="5"/>
      <c r="I44" s="5" t="s">
        <v>119</v>
      </c>
    </row>
  </sheetData>
  <mergeCells count="73">
    <mergeCell ref="B41:F41"/>
    <mergeCell ref="G41:H41"/>
    <mergeCell ref="D14:D17"/>
    <mergeCell ref="D18:D27"/>
    <mergeCell ref="D28:D30"/>
    <mergeCell ref="D36:D40"/>
    <mergeCell ref="B18:C27"/>
    <mergeCell ref="E18:F27"/>
    <mergeCell ref="B39:C39"/>
    <mergeCell ref="E39:F39"/>
    <mergeCell ref="G39:H39"/>
    <mergeCell ref="B40:C40"/>
    <mergeCell ref="E40:F40"/>
    <mergeCell ref="G40:H40"/>
    <mergeCell ref="B37:C37"/>
    <mergeCell ref="E37:F37"/>
    <mergeCell ref="G37:H37"/>
    <mergeCell ref="B38:C38"/>
    <mergeCell ref="E38:F38"/>
    <mergeCell ref="G38:H38"/>
    <mergeCell ref="B35:C35"/>
    <mergeCell ref="E35:F35"/>
    <mergeCell ref="G35:H35"/>
    <mergeCell ref="B36:C36"/>
    <mergeCell ref="E36:F36"/>
    <mergeCell ref="G36:H36"/>
    <mergeCell ref="B33:C33"/>
    <mergeCell ref="E33:F33"/>
    <mergeCell ref="G33:H33"/>
    <mergeCell ref="B34:C34"/>
    <mergeCell ref="E34:F34"/>
    <mergeCell ref="G34:H34"/>
    <mergeCell ref="B31:C31"/>
    <mergeCell ref="E31:F31"/>
    <mergeCell ref="G31:H31"/>
    <mergeCell ref="B32:C32"/>
    <mergeCell ref="E32:F32"/>
    <mergeCell ref="G32:H32"/>
    <mergeCell ref="B29:C29"/>
    <mergeCell ref="E29:F29"/>
    <mergeCell ref="G29:H29"/>
    <mergeCell ref="B30:C30"/>
    <mergeCell ref="E30:F30"/>
    <mergeCell ref="G30:H30"/>
    <mergeCell ref="G25:H25"/>
    <mergeCell ref="G26:H26"/>
    <mergeCell ref="G27:H27"/>
    <mergeCell ref="B28:C28"/>
    <mergeCell ref="E28:F28"/>
    <mergeCell ref="G28:H28"/>
    <mergeCell ref="G20:H20"/>
    <mergeCell ref="G21:H21"/>
    <mergeCell ref="G22:H22"/>
    <mergeCell ref="G23:H23"/>
    <mergeCell ref="G24:H24"/>
    <mergeCell ref="B17:C17"/>
    <mergeCell ref="E17:F17"/>
    <mergeCell ref="G17:H17"/>
    <mergeCell ref="G18:H18"/>
    <mergeCell ref="G19:H19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3" type="noConversion"/>
  <pageMargins left="0.75" right="0.75" top="1" bottom="1" header="0.5" footer="0.5"/>
  <pageSetup paperSize="9" scale="7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苗 杨</cp:lastModifiedBy>
  <cp:lastPrinted>2024-06-25T07:00:05Z</cp:lastPrinted>
  <dcterms:created xsi:type="dcterms:W3CDTF">2014-04-27T00:52:00Z</dcterms:created>
  <dcterms:modified xsi:type="dcterms:W3CDTF">2024-06-26T04:08:53Z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C1491A9F3F12F8A5C7457A66EC871100_43</vt:lpwstr>
  </property>
</Properties>
</file>