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770" windowHeight="8385" tabRatio="673"/>
  </bookViews>
  <sheets>
    <sheet name="账单整理" sheetId="1" r:id="rId1"/>
  </sheets>
  <calcPr calcId="144525" concurrentCalc="0"/>
</workbook>
</file>

<file path=xl/sharedStrings.xml><?xml version="1.0" encoding="utf-8"?>
<sst xmlns="http://schemas.openxmlformats.org/spreadsheetml/2006/main" count="141">
  <si>
    <t>海尔南宁</t>
  </si>
  <si>
    <t>报价项目</t>
  </si>
  <si>
    <t>报价规格</t>
  </si>
  <si>
    <t>预算数量</t>
  </si>
  <si>
    <t>预算价格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</si>
  <si>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</si>
  <si>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</si>
  <si>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</si>
  <si>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</si>
  <si>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</si>
  <si>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</si>
  <si>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</si>
  <si>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</si>
  <si>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南宁富力万达文华酒店</t>
  </si>
  <si>
    <t>11.18-11.20 标间</t>
  </si>
  <si>
    <t>间</t>
  </si>
  <si>
    <t>晚</t>
  </si>
  <si>
    <t>11.19-11.20 标间</t>
  </si>
  <si>
    <t>11.19-11.20 大床</t>
  </si>
  <si>
    <t>万达文华 11.17 大床</t>
  </si>
  <si>
    <t>万达文华 11.18 大床</t>
  </si>
  <si>
    <t>万达文华 11.18 标间</t>
  </si>
  <si>
    <t>万达文华 11.19 大床</t>
  </si>
  <si>
    <t>万达文华 11.19 标间</t>
  </si>
  <si>
    <t>万达文华 11.20 大床</t>
  </si>
  <si>
    <t>万达文华 11.20 标间</t>
  </si>
  <si>
    <t>万达文华 11.21 大床</t>
  </si>
  <si>
    <t>万达文华 11.21 标间</t>
  </si>
  <si>
    <t>南宁天龙湾璞悦酒店</t>
  </si>
  <si>
    <t>天龙湾璞悦 11.20 标间</t>
  </si>
  <si>
    <t>巴马君澜度假酒店</t>
  </si>
  <si>
    <t>11.20-11.22 标间</t>
  </si>
  <si>
    <t>11.20-11.22 大床</t>
  </si>
  <si>
    <t>项</t>
  </si>
  <si>
    <t>次</t>
  </si>
  <si>
    <t>客赔 椅子</t>
  </si>
  <si>
    <t>巴马华昱假日酒店</t>
  </si>
  <si>
    <t>酒店合计</t>
  </si>
  <si>
    <t>餐饮</t>
  </si>
  <si>
    <t>11.19 午餐 自助</t>
  </si>
  <si>
    <t>人</t>
  </si>
  <si>
    <t>餐</t>
  </si>
  <si>
    <t>11.19 午餐 桌餐</t>
  </si>
  <si>
    <t>11.19 午餐 中餐厅包间</t>
  </si>
  <si>
    <t>11.19 午餐 美食汇零点</t>
  </si>
  <si>
    <t>11.19 晚餐 自助</t>
  </si>
  <si>
    <t>11.19 晚餐 桌餐</t>
  </si>
  <si>
    <t>外出用餐</t>
  </si>
  <si>
    <t>11.20 午餐 自助</t>
  </si>
  <si>
    <t>11.20 午餐 桌餐</t>
  </si>
  <si>
    <t>11.18 酒店午餐 零点</t>
  </si>
  <si>
    <t>11.18 外出晚餐</t>
  </si>
  <si>
    <t>11.20 晚餐 桌餐</t>
  </si>
  <si>
    <t>副桌</t>
  </si>
  <si>
    <t>主桌</t>
  </si>
  <si>
    <t>主桌酒水</t>
  </si>
  <si>
    <t>11.20 桃园小馆零点</t>
  </si>
  <si>
    <t>场</t>
  </si>
  <si>
    <t>11.20 KTV</t>
  </si>
  <si>
    <t>11.21 桃园小馆零点</t>
  </si>
  <si>
    <t>11.21 KTV</t>
  </si>
  <si>
    <t>社会餐厅</t>
  </si>
  <si>
    <t>11.21 午餐 外出</t>
  </si>
  <si>
    <t>大自然餐厅</t>
  </si>
  <si>
    <t>11.21 晚餐 外出</t>
  </si>
  <si>
    <t>仁寿山庄</t>
  </si>
  <si>
    <t>用餐合计</t>
  </si>
  <si>
    <t>交通</t>
  </si>
  <si>
    <t>11.19 7座 机场--南宁酒店，单趟接机</t>
  </si>
  <si>
    <t>辆</t>
  </si>
  <si>
    <t>趟</t>
  </si>
  <si>
    <t>11.19 7座 接机+接站</t>
  </si>
  <si>
    <t>11.19 7座 机场备车 10:00-21:00</t>
  </si>
  <si>
    <t>11.19 7座 酒店备车1 酒店力士+进机场+超时12:00--01:30</t>
  </si>
  <si>
    <t>11.19 7座 酒店备车2 12:00-21:00</t>
  </si>
  <si>
    <t>11.19 7座 酒店备车3 豆总、王宝华 11:00--01:30</t>
  </si>
  <si>
    <t>11.19 19座 机场--南宁酒店，单趟接机</t>
  </si>
  <si>
    <t>11.19 51座 机场--南宁酒店，单趟接机</t>
  </si>
  <si>
    <t>11.19 19座 高铁站--南宁酒店，单趟接机</t>
  </si>
  <si>
    <t>11.19 19座 外出用餐</t>
  </si>
  <si>
    <t>11.19 4座 VIP全天包车，奔驰，全天备车</t>
  </si>
  <si>
    <t>11.20 7座 南宁酒店-南宁样板间-巴马酒店</t>
  </si>
  <si>
    <t>11.20 19座 南宁酒店-南宁样板间-巴马酒店</t>
  </si>
  <si>
    <t>11.20 51座 南宁酒店-南宁样板间-巴马酒店</t>
  </si>
  <si>
    <t>11.20 4座 VIP全天包车，奔驰，全天备车</t>
  </si>
  <si>
    <t>11.20 7座 南宁送机送站</t>
  </si>
  <si>
    <t>11.21 7座 巴马酒店-巴马样板间-巴马酒店</t>
  </si>
  <si>
    <t>11.21 7座 南宁送机送站</t>
  </si>
  <si>
    <t>11.21 19座 巴马酒店-巴马样板间-巴马酒店</t>
  </si>
  <si>
    <t>11.21 51座 巴马酒店-巴马样板间-巴马酒店</t>
  </si>
  <si>
    <t>11.21 4座 VIP全天包车，奔驰，全天备车</t>
  </si>
  <si>
    <t>11.22 7座 巴马酒店-机场，单趟送机</t>
  </si>
  <si>
    <t>11.22 19座 巴马酒店-机场，单趟送机</t>
  </si>
  <si>
    <t>11.22 51座 巴马酒店-机场，单趟送机</t>
  </si>
  <si>
    <t>11.22 19座 巴马酒店-高铁站，单趟送站</t>
  </si>
  <si>
    <t>11.22 4座 VIP全天包车，奔驰，全天备车</t>
  </si>
  <si>
    <t>11.22 7座 南宁送机送机</t>
  </si>
  <si>
    <t>11.22 19座 南宁送机</t>
  </si>
  <si>
    <t>11.22 51座 南宁送机</t>
  </si>
  <si>
    <t>11.18 7座 接机</t>
  </si>
  <si>
    <t>11.18 7座 外出用餐</t>
  </si>
  <si>
    <t>11.18 7座 接机+巴马往返当天往返</t>
  </si>
  <si>
    <t>交通费合计</t>
  </si>
  <si>
    <t>会议</t>
  </si>
  <si>
    <t>11.20 上午</t>
  </si>
  <si>
    <t>增加小会议室</t>
  </si>
  <si>
    <t>11.20 晚上</t>
  </si>
  <si>
    <t>LED</t>
  </si>
  <si>
    <t>会议费用合计</t>
  </si>
  <si>
    <t>其他</t>
  </si>
  <si>
    <t>巴马当地特</t>
  </si>
  <si>
    <t>红酒</t>
  </si>
  <si>
    <t>瓶</t>
  </si>
  <si>
    <t>国旅提供</t>
  </si>
  <si>
    <t>百鸟岩</t>
  </si>
  <si>
    <t>百魔洞</t>
  </si>
  <si>
    <t>天</t>
  </si>
  <si>
    <t>南宁跟团导游3天</t>
  </si>
  <si>
    <t>巴马导游</t>
  </si>
  <si>
    <t>巴马机场送机</t>
  </si>
  <si>
    <t>巴马晚宴饮料</t>
  </si>
  <si>
    <t>领导采买特产</t>
  </si>
  <si>
    <t>份</t>
  </si>
  <si>
    <t>烟</t>
  </si>
  <si>
    <t>防疫口罩</t>
  </si>
  <si>
    <t>领导零食、鲜花等</t>
  </si>
  <si>
    <t>快递</t>
  </si>
  <si>
    <t>预留</t>
  </si>
  <si>
    <t>笔墨纸</t>
  </si>
  <si>
    <t>罗汉果</t>
  </si>
  <si>
    <t>礼盒A</t>
  </si>
  <si>
    <t>礼盒B</t>
  </si>
  <si>
    <t>其他费用合计</t>
  </si>
  <si>
    <t>人工费</t>
  </si>
  <si>
    <t>补贴</t>
  </si>
  <si>
    <t>11.18 机场2人 酒店2人
11.19 机场5人 酒店5人 火车站1人
11.20 酒店4人
11.21 酒店4人
11.22 酒店4人</t>
  </si>
  <si>
    <t>其他合计</t>
  </si>
  <si>
    <t>净价合计</t>
  </si>
  <si>
    <r>
      <rPr>
        <b/>
        <sz val="9"/>
        <color theme="1"/>
        <rFont val="微软雅黑"/>
        <charset val="134"/>
      </rPr>
      <t>服务费</t>
    </r>
    <r>
      <rPr>
        <b/>
        <sz val="9"/>
        <color indexed="10"/>
        <rFont val="微软雅黑"/>
        <charset val="134"/>
      </rPr>
      <t>16</t>
    </r>
    <r>
      <rPr>
        <b/>
        <sz val="9"/>
        <color indexed="8"/>
        <rFont val="微软雅黑"/>
        <charset val="134"/>
      </rPr>
      <t>%收取</t>
    </r>
  </si>
  <si>
    <t>服务费16%收取</t>
  </si>
  <si>
    <t>最终预算金额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</si>
</sst>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\¥#,##0.00;[Red]\¥\-#,##0.00"/>
  </numFmts>
  <fonts count="28">
    <font>
      <sz val="11"/>
      <color theme="1"/>
      <name val="等线"/>
      <charset val="134"/>
      <scheme val="minor"/>
    </font>
    <font>
      <sz val="9"/>
      <color theme="1"/>
      <name val="微软雅黑"/>
      <charset val="134"/>
    </font>
    <font>
      <b/>
      <sz val="14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rgb="FF000000"/>
      <name val="微软雅黑"/>
      <charset val="134"/>
    </font>
    <font>
      <sz val="9"/>
      <name val="微软雅黑"/>
      <charset val="134"/>
    </font>
    <font>
      <b/>
      <sz val="9"/>
      <color rgb="FF000000"/>
      <name val="微软雅黑"/>
      <charset val="134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9"/>
      <color indexed="10"/>
      <name val="微软雅黑"/>
      <charset val="134"/>
    </font>
    <font>
      <b/>
      <sz val="9"/>
      <color indexed="8"/>
      <name val="微软雅黑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1" borderId="10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25" borderId="13" applyNumberFormat="0" applyAlignment="0" applyProtection="0">
      <alignment vertical="center"/>
    </xf>
    <xf numFmtId="0" fontId="23" fillId="25" borderId="8" applyNumberFormat="0" applyAlignment="0" applyProtection="0">
      <alignment vertical="center"/>
    </xf>
    <xf numFmtId="0" fontId="13" fillId="20" borderId="9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ont="1" applyAlignme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1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/>
    </xf>
    <xf numFmtId="0" fontId="1" fillId="3" borderId="6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0" borderId="1" xfId="0" applyFont="1" applyBorder="1" applyAlignment="1"/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76" fontId="3" fillId="2" borderId="3" xfId="0" applyNumberFormat="1" applyFont="1" applyFill="1" applyBorder="1" applyAlignment="1">
      <alignment horizontal="center" vertical="center"/>
    </xf>
    <xf numFmtId="176" fontId="3" fillId="4" borderId="0" xfId="0" applyNumberFormat="1" applyFont="1" applyFill="1" applyBorder="1" applyAlignment="1">
      <alignment horizontal="center" vertical="center"/>
    </xf>
    <xf numFmtId="176" fontId="3" fillId="4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/>
    <xf numFmtId="0" fontId="1" fillId="0" borderId="1" xfId="0" applyFont="1" applyBorder="1" applyAlignment="1">
      <alignment wrapText="1"/>
    </xf>
    <xf numFmtId="0" fontId="6" fillId="3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76" fontId="3" fillId="4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/>
    <xf numFmtId="176" fontId="3" fillId="8" borderId="1" xfId="0" applyNumberFormat="1" applyFont="1" applyFill="1" applyBorder="1" applyAlignment="1">
      <alignment horizontal="center" vertical="center"/>
    </xf>
    <xf numFmtId="176" fontId="3" fillId="8" borderId="5" xfId="0" applyNumberFormat="1" applyFont="1" applyFill="1" applyBorder="1" applyAlignment="1">
      <alignment horizontal="center" vertical="center"/>
    </xf>
    <xf numFmtId="176" fontId="3" fillId="8" borderId="7" xfId="0" applyNumberFormat="1" applyFont="1" applyFill="1" applyBorder="1" applyAlignment="1">
      <alignment horizontal="center" vertical="center"/>
    </xf>
    <xf numFmtId="176" fontId="3" fillId="8" borderId="6" xfId="0" applyNumberFormat="1" applyFont="1" applyFill="1" applyBorder="1" applyAlignment="1">
      <alignment horizontal="center" vertical="center"/>
    </xf>
    <xf numFmtId="176" fontId="0" fillId="0" borderId="0" xfId="0" applyNumberFormat="1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12"/>
  <sheetViews>
    <sheetView tabSelected="1" workbookViewId="0">
      <selection activeCell="O112" sqref="O112:O113"/>
    </sheetView>
  </sheetViews>
  <sheetFormatPr defaultColWidth="9" defaultRowHeight="14.25"/>
  <cols>
    <col min="1" max="1" width="9" style="2" customWidth="1"/>
    <col min="2" max="2" width="17.125" style="3" customWidth="1"/>
    <col min="3" max="3" width="13.875" style="2" customWidth="1"/>
    <col min="4" max="4" width="4.875" style="2" customWidth="1"/>
    <col min="5" max="5" width="4.375" style="2" customWidth="1"/>
    <col min="6" max="6" width="4.25" style="2" customWidth="1"/>
    <col min="7" max="7" width="4.375" style="2" customWidth="1"/>
    <col min="8" max="8" width="7.4" style="4" customWidth="1"/>
    <col min="9" max="9" width="11.125" style="2" customWidth="1"/>
    <col min="10" max="10" width="6.13333333333333" style="2" customWidth="1"/>
    <col min="11" max="11" width="4.375" style="2" customWidth="1"/>
    <col min="12" max="12" width="4.25" style="2" customWidth="1"/>
    <col min="13" max="13" width="4.375" style="2" customWidth="1"/>
    <col min="14" max="14" width="8.13333333333333" style="4" customWidth="1"/>
    <col min="15" max="15" width="11.4" style="2" customWidth="1"/>
    <col min="16" max="16" width="38.375" style="5" customWidth="1"/>
    <col min="17" max="17" width="10.2666666666667" style="2" customWidth="1"/>
    <col min="18" max="256" width="9" style="2"/>
    <col min="257" max="257" width="16.6" style="2" customWidth="1"/>
    <col min="258" max="258" width="12" style="2" customWidth="1"/>
    <col min="259" max="264" width="9" style="2" customWidth="1"/>
    <col min="265" max="268" width="5.26666666666667" style="2" customWidth="1"/>
    <col min="269" max="269" width="5.86666666666667" style="2" customWidth="1"/>
    <col min="270" max="270" width="10.8666666666667" style="2" customWidth="1"/>
    <col min="271" max="271" width="21.8666666666667" style="2" customWidth="1"/>
    <col min="272" max="512" width="9" style="2"/>
    <col min="513" max="513" width="16.6" style="2" customWidth="1"/>
    <col min="514" max="514" width="12" style="2" customWidth="1"/>
    <col min="515" max="520" width="9" style="2" customWidth="1"/>
    <col min="521" max="524" width="5.26666666666667" style="2" customWidth="1"/>
    <col min="525" max="525" width="5.86666666666667" style="2" customWidth="1"/>
    <col min="526" max="526" width="10.8666666666667" style="2" customWidth="1"/>
    <col min="527" max="527" width="21.8666666666667" style="2" customWidth="1"/>
    <col min="528" max="768" width="9" style="2"/>
    <col min="769" max="769" width="16.6" style="2" customWidth="1"/>
    <col min="770" max="770" width="12" style="2" customWidth="1"/>
    <col min="771" max="776" width="9" style="2" customWidth="1"/>
    <col min="777" max="780" width="5.26666666666667" style="2" customWidth="1"/>
    <col min="781" max="781" width="5.86666666666667" style="2" customWidth="1"/>
    <col min="782" max="782" width="10.8666666666667" style="2" customWidth="1"/>
    <col min="783" max="783" width="21.8666666666667" style="2" customWidth="1"/>
    <col min="784" max="1024" width="9" style="2"/>
    <col min="1025" max="1025" width="16.6" style="2" customWidth="1"/>
    <col min="1026" max="1026" width="12" style="2" customWidth="1"/>
    <col min="1027" max="1032" width="9" style="2" customWidth="1"/>
    <col min="1033" max="1036" width="5.26666666666667" style="2" customWidth="1"/>
    <col min="1037" max="1037" width="5.86666666666667" style="2" customWidth="1"/>
    <col min="1038" max="1038" width="10.8666666666667" style="2" customWidth="1"/>
    <col min="1039" max="1039" width="21.8666666666667" style="2" customWidth="1"/>
    <col min="1040" max="1280" width="9" style="2"/>
    <col min="1281" max="1281" width="16.6" style="2" customWidth="1"/>
    <col min="1282" max="1282" width="12" style="2" customWidth="1"/>
    <col min="1283" max="1288" width="9" style="2" customWidth="1"/>
    <col min="1289" max="1292" width="5.26666666666667" style="2" customWidth="1"/>
    <col min="1293" max="1293" width="5.86666666666667" style="2" customWidth="1"/>
    <col min="1294" max="1294" width="10.8666666666667" style="2" customWidth="1"/>
    <col min="1295" max="1295" width="21.8666666666667" style="2" customWidth="1"/>
    <col min="1296" max="1536" width="9" style="2"/>
    <col min="1537" max="1537" width="16.6" style="2" customWidth="1"/>
    <col min="1538" max="1538" width="12" style="2" customWidth="1"/>
    <col min="1539" max="1544" width="9" style="2" customWidth="1"/>
    <col min="1545" max="1548" width="5.26666666666667" style="2" customWidth="1"/>
    <col min="1549" max="1549" width="5.86666666666667" style="2" customWidth="1"/>
    <col min="1550" max="1550" width="10.8666666666667" style="2" customWidth="1"/>
    <col min="1551" max="1551" width="21.8666666666667" style="2" customWidth="1"/>
    <col min="1552" max="1792" width="9" style="2"/>
    <col min="1793" max="1793" width="16.6" style="2" customWidth="1"/>
    <col min="1794" max="1794" width="12" style="2" customWidth="1"/>
    <col min="1795" max="1800" width="9" style="2" customWidth="1"/>
    <col min="1801" max="1804" width="5.26666666666667" style="2" customWidth="1"/>
    <col min="1805" max="1805" width="5.86666666666667" style="2" customWidth="1"/>
    <col min="1806" max="1806" width="10.8666666666667" style="2" customWidth="1"/>
    <col min="1807" max="1807" width="21.8666666666667" style="2" customWidth="1"/>
    <col min="1808" max="2048" width="9" style="2"/>
    <col min="2049" max="2049" width="16.6" style="2" customWidth="1"/>
    <col min="2050" max="2050" width="12" style="2" customWidth="1"/>
    <col min="2051" max="2056" width="9" style="2" customWidth="1"/>
    <col min="2057" max="2060" width="5.26666666666667" style="2" customWidth="1"/>
    <col min="2061" max="2061" width="5.86666666666667" style="2" customWidth="1"/>
    <col min="2062" max="2062" width="10.8666666666667" style="2" customWidth="1"/>
    <col min="2063" max="2063" width="21.8666666666667" style="2" customWidth="1"/>
    <col min="2064" max="2304" width="9" style="2"/>
    <col min="2305" max="2305" width="16.6" style="2" customWidth="1"/>
    <col min="2306" max="2306" width="12" style="2" customWidth="1"/>
    <col min="2307" max="2312" width="9" style="2" customWidth="1"/>
    <col min="2313" max="2316" width="5.26666666666667" style="2" customWidth="1"/>
    <col min="2317" max="2317" width="5.86666666666667" style="2" customWidth="1"/>
    <col min="2318" max="2318" width="10.8666666666667" style="2" customWidth="1"/>
    <col min="2319" max="2319" width="21.8666666666667" style="2" customWidth="1"/>
    <col min="2320" max="2560" width="9" style="2"/>
    <col min="2561" max="2561" width="16.6" style="2" customWidth="1"/>
    <col min="2562" max="2562" width="12" style="2" customWidth="1"/>
    <col min="2563" max="2568" width="9" style="2" customWidth="1"/>
    <col min="2569" max="2572" width="5.26666666666667" style="2" customWidth="1"/>
    <col min="2573" max="2573" width="5.86666666666667" style="2" customWidth="1"/>
    <col min="2574" max="2574" width="10.8666666666667" style="2" customWidth="1"/>
    <col min="2575" max="2575" width="21.8666666666667" style="2" customWidth="1"/>
    <col min="2576" max="2816" width="9" style="2"/>
    <col min="2817" max="2817" width="16.6" style="2" customWidth="1"/>
    <col min="2818" max="2818" width="12" style="2" customWidth="1"/>
    <col min="2819" max="2824" width="9" style="2" customWidth="1"/>
    <col min="2825" max="2828" width="5.26666666666667" style="2" customWidth="1"/>
    <col min="2829" max="2829" width="5.86666666666667" style="2" customWidth="1"/>
    <col min="2830" max="2830" width="10.8666666666667" style="2" customWidth="1"/>
    <col min="2831" max="2831" width="21.8666666666667" style="2" customWidth="1"/>
    <col min="2832" max="3072" width="9" style="2"/>
    <col min="3073" max="3073" width="16.6" style="2" customWidth="1"/>
    <col min="3074" max="3074" width="12" style="2" customWidth="1"/>
    <col min="3075" max="3080" width="9" style="2" customWidth="1"/>
    <col min="3081" max="3084" width="5.26666666666667" style="2" customWidth="1"/>
    <col min="3085" max="3085" width="5.86666666666667" style="2" customWidth="1"/>
    <col min="3086" max="3086" width="10.8666666666667" style="2" customWidth="1"/>
    <col min="3087" max="3087" width="21.8666666666667" style="2" customWidth="1"/>
    <col min="3088" max="3328" width="9" style="2"/>
    <col min="3329" max="3329" width="16.6" style="2" customWidth="1"/>
    <col min="3330" max="3330" width="12" style="2" customWidth="1"/>
    <col min="3331" max="3336" width="9" style="2" customWidth="1"/>
    <col min="3337" max="3340" width="5.26666666666667" style="2" customWidth="1"/>
    <col min="3341" max="3341" width="5.86666666666667" style="2" customWidth="1"/>
    <col min="3342" max="3342" width="10.8666666666667" style="2" customWidth="1"/>
    <col min="3343" max="3343" width="21.8666666666667" style="2" customWidth="1"/>
    <col min="3344" max="3584" width="9" style="2"/>
    <col min="3585" max="3585" width="16.6" style="2" customWidth="1"/>
    <col min="3586" max="3586" width="12" style="2" customWidth="1"/>
    <col min="3587" max="3592" width="9" style="2" customWidth="1"/>
    <col min="3593" max="3596" width="5.26666666666667" style="2" customWidth="1"/>
    <col min="3597" max="3597" width="5.86666666666667" style="2" customWidth="1"/>
    <col min="3598" max="3598" width="10.8666666666667" style="2" customWidth="1"/>
    <col min="3599" max="3599" width="21.8666666666667" style="2" customWidth="1"/>
    <col min="3600" max="3840" width="9" style="2"/>
    <col min="3841" max="3841" width="16.6" style="2" customWidth="1"/>
    <col min="3842" max="3842" width="12" style="2" customWidth="1"/>
    <col min="3843" max="3848" width="9" style="2" customWidth="1"/>
    <col min="3849" max="3852" width="5.26666666666667" style="2" customWidth="1"/>
    <col min="3853" max="3853" width="5.86666666666667" style="2" customWidth="1"/>
    <col min="3854" max="3854" width="10.8666666666667" style="2" customWidth="1"/>
    <col min="3855" max="3855" width="21.8666666666667" style="2" customWidth="1"/>
    <col min="3856" max="4096" width="9" style="2"/>
    <col min="4097" max="4097" width="16.6" style="2" customWidth="1"/>
    <col min="4098" max="4098" width="12" style="2" customWidth="1"/>
    <col min="4099" max="4104" width="9" style="2" customWidth="1"/>
    <col min="4105" max="4108" width="5.26666666666667" style="2" customWidth="1"/>
    <col min="4109" max="4109" width="5.86666666666667" style="2" customWidth="1"/>
    <col min="4110" max="4110" width="10.8666666666667" style="2" customWidth="1"/>
    <col min="4111" max="4111" width="21.8666666666667" style="2" customWidth="1"/>
    <col min="4112" max="4352" width="9" style="2"/>
    <col min="4353" max="4353" width="16.6" style="2" customWidth="1"/>
    <col min="4354" max="4354" width="12" style="2" customWidth="1"/>
    <col min="4355" max="4360" width="9" style="2" customWidth="1"/>
    <col min="4361" max="4364" width="5.26666666666667" style="2" customWidth="1"/>
    <col min="4365" max="4365" width="5.86666666666667" style="2" customWidth="1"/>
    <col min="4366" max="4366" width="10.8666666666667" style="2" customWidth="1"/>
    <col min="4367" max="4367" width="21.8666666666667" style="2" customWidth="1"/>
    <col min="4368" max="4608" width="9" style="2"/>
    <col min="4609" max="4609" width="16.6" style="2" customWidth="1"/>
    <col min="4610" max="4610" width="12" style="2" customWidth="1"/>
    <col min="4611" max="4616" width="9" style="2" customWidth="1"/>
    <col min="4617" max="4620" width="5.26666666666667" style="2" customWidth="1"/>
    <col min="4621" max="4621" width="5.86666666666667" style="2" customWidth="1"/>
    <col min="4622" max="4622" width="10.8666666666667" style="2" customWidth="1"/>
    <col min="4623" max="4623" width="21.8666666666667" style="2" customWidth="1"/>
    <col min="4624" max="4864" width="9" style="2"/>
    <col min="4865" max="4865" width="16.6" style="2" customWidth="1"/>
    <col min="4866" max="4866" width="12" style="2" customWidth="1"/>
    <col min="4867" max="4872" width="9" style="2" customWidth="1"/>
    <col min="4873" max="4876" width="5.26666666666667" style="2" customWidth="1"/>
    <col min="4877" max="4877" width="5.86666666666667" style="2" customWidth="1"/>
    <col min="4878" max="4878" width="10.8666666666667" style="2" customWidth="1"/>
    <col min="4879" max="4879" width="21.8666666666667" style="2" customWidth="1"/>
    <col min="4880" max="5120" width="9" style="2"/>
    <col min="5121" max="5121" width="16.6" style="2" customWidth="1"/>
    <col min="5122" max="5122" width="12" style="2" customWidth="1"/>
    <col min="5123" max="5128" width="9" style="2" customWidth="1"/>
    <col min="5129" max="5132" width="5.26666666666667" style="2" customWidth="1"/>
    <col min="5133" max="5133" width="5.86666666666667" style="2" customWidth="1"/>
    <col min="5134" max="5134" width="10.8666666666667" style="2" customWidth="1"/>
    <col min="5135" max="5135" width="21.8666666666667" style="2" customWidth="1"/>
    <col min="5136" max="5376" width="9" style="2"/>
    <col min="5377" max="5377" width="16.6" style="2" customWidth="1"/>
    <col min="5378" max="5378" width="12" style="2" customWidth="1"/>
    <col min="5379" max="5384" width="9" style="2" customWidth="1"/>
    <col min="5385" max="5388" width="5.26666666666667" style="2" customWidth="1"/>
    <col min="5389" max="5389" width="5.86666666666667" style="2" customWidth="1"/>
    <col min="5390" max="5390" width="10.8666666666667" style="2" customWidth="1"/>
    <col min="5391" max="5391" width="21.8666666666667" style="2" customWidth="1"/>
    <col min="5392" max="5632" width="9" style="2"/>
    <col min="5633" max="5633" width="16.6" style="2" customWidth="1"/>
    <col min="5634" max="5634" width="12" style="2" customWidth="1"/>
    <col min="5635" max="5640" width="9" style="2" customWidth="1"/>
    <col min="5641" max="5644" width="5.26666666666667" style="2" customWidth="1"/>
    <col min="5645" max="5645" width="5.86666666666667" style="2" customWidth="1"/>
    <col min="5646" max="5646" width="10.8666666666667" style="2" customWidth="1"/>
    <col min="5647" max="5647" width="21.8666666666667" style="2" customWidth="1"/>
    <col min="5648" max="5888" width="9" style="2"/>
    <col min="5889" max="5889" width="16.6" style="2" customWidth="1"/>
    <col min="5890" max="5890" width="12" style="2" customWidth="1"/>
    <col min="5891" max="5896" width="9" style="2" customWidth="1"/>
    <col min="5897" max="5900" width="5.26666666666667" style="2" customWidth="1"/>
    <col min="5901" max="5901" width="5.86666666666667" style="2" customWidth="1"/>
    <col min="5902" max="5902" width="10.8666666666667" style="2" customWidth="1"/>
    <col min="5903" max="5903" width="21.8666666666667" style="2" customWidth="1"/>
    <col min="5904" max="6144" width="9" style="2"/>
    <col min="6145" max="6145" width="16.6" style="2" customWidth="1"/>
    <col min="6146" max="6146" width="12" style="2" customWidth="1"/>
    <col min="6147" max="6152" width="9" style="2" customWidth="1"/>
    <col min="6153" max="6156" width="5.26666666666667" style="2" customWidth="1"/>
    <col min="6157" max="6157" width="5.86666666666667" style="2" customWidth="1"/>
    <col min="6158" max="6158" width="10.8666666666667" style="2" customWidth="1"/>
    <col min="6159" max="6159" width="21.8666666666667" style="2" customWidth="1"/>
    <col min="6160" max="6400" width="9" style="2"/>
    <col min="6401" max="6401" width="16.6" style="2" customWidth="1"/>
    <col min="6402" max="6402" width="12" style="2" customWidth="1"/>
    <col min="6403" max="6408" width="9" style="2" customWidth="1"/>
    <col min="6409" max="6412" width="5.26666666666667" style="2" customWidth="1"/>
    <col min="6413" max="6413" width="5.86666666666667" style="2" customWidth="1"/>
    <col min="6414" max="6414" width="10.8666666666667" style="2" customWidth="1"/>
    <col min="6415" max="6415" width="21.8666666666667" style="2" customWidth="1"/>
    <col min="6416" max="6656" width="9" style="2"/>
    <col min="6657" max="6657" width="16.6" style="2" customWidth="1"/>
    <col min="6658" max="6658" width="12" style="2" customWidth="1"/>
    <col min="6659" max="6664" width="9" style="2" customWidth="1"/>
    <col min="6665" max="6668" width="5.26666666666667" style="2" customWidth="1"/>
    <col min="6669" max="6669" width="5.86666666666667" style="2" customWidth="1"/>
    <col min="6670" max="6670" width="10.8666666666667" style="2" customWidth="1"/>
    <col min="6671" max="6671" width="21.8666666666667" style="2" customWidth="1"/>
    <col min="6672" max="6912" width="9" style="2"/>
    <col min="6913" max="6913" width="16.6" style="2" customWidth="1"/>
    <col min="6914" max="6914" width="12" style="2" customWidth="1"/>
    <col min="6915" max="6920" width="9" style="2" customWidth="1"/>
    <col min="6921" max="6924" width="5.26666666666667" style="2" customWidth="1"/>
    <col min="6925" max="6925" width="5.86666666666667" style="2" customWidth="1"/>
    <col min="6926" max="6926" width="10.8666666666667" style="2" customWidth="1"/>
    <col min="6927" max="6927" width="21.8666666666667" style="2" customWidth="1"/>
    <col min="6928" max="7168" width="9" style="2"/>
    <col min="7169" max="7169" width="16.6" style="2" customWidth="1"/>
    <col min="7170" max="7170" width="12" style="2" customWidth="1"/>
    <col min="7171" max="7176" width="9" style="2" customWidth="1"/>
    <col min="7177" max="7180" width="5.26666666666667" style="2" customWidth="1"/>
    <col min="7181" max="7181" width="5.86666666666667" style="2" customWidth="1"/>
    <col min="7182" max="7182" width="10.8666666666667" style="2" customWidth="1"/>
    <col min="7183" max="7183" width="21.8666666666667" style="2" customWidth="1"/>
    <col min="7184" max="7424" width="9" style="2"/>
    <col min="7425" max="7425" width="16.6" style="2" customWidth="1"/>
    <col min="7426" max="7426" width="12" style="2" customWidth="1"/>
    <col min="7427" max="7432" width="9" style="2" customWidth="1"/>
    <col min="7433" max="7436" width="5.26666666666667" style="2" customWidth="1"/>
    <col min="7437" max="7437" width="5.86666666666667" style="2" customWidth="1"/>
    <col min="7438" max="7438" width="10.8666666666667" style="2" customWidth="1"/>
    <col min="7439" max="7439" width="21.8666666666667" style="2" customWidth="1"/>
    <col min="7440" max="7680" width="9" style="2"/>
    <col min="7681" max="7681" width="16.6" style="2" customWidth="1"/>
    <col min="7682" max="7682" width="12" style="2" customWidth="1"/>
    <col min="7683" max="7688" width="9" style="2" customWidth="1"/>
    <col min="7689" max="7692" width="5.26666666666667" style="2" customWidth="1"/>
    <col min="7693" max="7693" width="5.86666666666667" style="2" customWidth="1"/>
    <col min="7694" max="7694" width="10.8666666666667" style="2" customWidth="1"/>
    <col min="7695" max="7695" width="21.8666666666667" style="2" customWidth="1"/>
    <col min="7696" max="7936" width="9" style="2"/>
    <col min="7937" max="7937" width="16.6" style="2" customWidth="1"/>
    <col min="7938" max="7938" width="12" style="2" customWidth="1"/>
    <col min="7939" max="7944" width="9" style="2" customWidth="1"/>
    <col min="7945" max="7948" width="5.26666666666667" style="2" customWidth="1"/>
    <col min="7949" max="7949" width="5.86666666666667" style="2" customWidth="1"/>
    <col min="7950" max="7950" width="10.8666666666667" style="2" customWidth="1"/>
    <col min="7951" max="7951" width="21.8666666666667" style="2" customWidth="1"/>
    <col min="7952" max="8192" width="9" style="2"/>
    <col min="8193" max="8193" width="16.6" style="2" customWidth="1"/>
    <col min="8194" max="8194" width="12" style="2" customWidth="1"/>
    <col min="8195" max="8200" width="9" style="2" customWidth="1"/>
    <col min="8201" max="8204" width="5.26666666666667" style="2" customWidth="1"/>
    <col min="8205" max="8205" width="5.86666666666667" style="2" customWidth="1"/>
    <col min="8206" max="8206" width="10.8666666666667" style="2" customWidth="1"/>
    <col min="8207" max="8207" width="21.8666666666667" style="2" customWidth="1"/>
    <col min="8208" max="8448" width="9" style="2"/>
    <col min="8449" max="8449" width="16.6" style="2" customWidth="1"/>
    <col min="8450" max="8450" width="12" style="2" customWidth="1"/>
    <col min="8451" max="8456" width="9" style="2" customWidth="1"/>
    <col min="8457" max="8460" width="5.26666666666667" style="2" customWidth="1"/>
    <col min="8461" max="8461" width="5.86666666666667" style="2" customWidth="1"/>
    <col min="8462" max="8462" width="10.8666666666667" style="2" customWidth="1"/>
    <col min="8463" max="8463" width="21.8666666666667" style="2" customWidth="1"/>
    <col min="8464" max="8704" width="9" style="2"/>
    <col min="8705" max="8705" width="16.6" style="2" customWidth="1"/>
    <col min="8706" max="8706" width="12" style="2" customWidth="1"/>
    <col min="8707" max="8712" width="9" style="2" customWidth="1"/>
    <col min="8713" max="8716" width="5.26666666666667" style="2" customWidth="1"/>
    <col min="8717" max="8717" width="5.86666666666667" style="2" customWidth="1"/>
    <col min="8718" max="8718" width="10.8666666666667" style="2" customWidth="1"/>
    <col min="8719" max="8719" width="21.8666666666667" style="2" customWidth="1"/>
    <col min="8720" max="8960" width="9" style="2"/>
    <col min="8961" max="8961" width="16.6" style="2" customWidth="1"/>
    <col min="8962" max="8962" width="12" style="2" customWidth="1"/>
    <col min="8963" max="8968" width="9" style="2" customWidth="1"/>
    <col min="8969" max="8972" width="5.26666666666667" style="2" customWidth="1"/>
    <col min="8973" max="8973" width="5.86666666666667" style="2" customWidth="1"/>
    <col min="8974" max="8974" width="10.8666666666667" style="2" customWidth="1"/>
    <col min="8975" max="8975" width="21.8666666666667" style="2" customWidth="1"/>
    <col min="8976" max="9216" width="9" style="2"/>
    <col min="9217" max="9217" width="16.6" style="2" customWidth="1"/>
    <col min="9218" max="9218" width="12" style="2" customWidth="1"/>
    <col min="9219" max="9224" width="9" style="2" customWidth="1"/>
    <col min="9225" max="9228" width="5.26666666666667" style="2" customWidth="1"/>
    <col min="9229" max="9229" width="5.86666666666667" style="2" customWidth="1"/>
    <col min="9230" max="9230" width="10.8666666666667" style="2" customWidth="1"/>
    <col min="9231" max="9231" width="21.8666666666667" style="2" customWidth="1"/>
    <col min="9232" max="9472" width="9" style="2"/>
    <col min="9473" max="9473" width="16.6" style="2" customWidth="1"/>
    <col min="9474" max="9474" width="12" style="2" customWidth="1"/>
    <col min="9475" max="9480" width="9" style="2" customWidth="1"/>
    <col min="9481" max="9484" width="5.26666666666667" style="2" customWidth="1"/>
    <col min="9485" max="9485" width="5.86666666666667" style="2" customWidth="1"/>
    <col min="9486" max="9486" width="10.8666666666667" style="2" customWidth="1"/>
    <col min="9487" max="9487" width="21.8666666666667" style="2" customWidth="1"/>
    <col min="9488" max="9728" width="9" style="2"/>
    <col min="9729" max="9729" width="16.6" style="2" customWidth="1"/>
    <col min="9730" max="9730" width="12" style="2" customWidth="1"/>
    <col min="9731" max="9736" width="9" style="2" customWidth="1"/>
    <col min="9737" max="9740" width="5.26666666666667" style="2" customWidth="1"/>
    <col min="9741" max="9741" width="5.86666666666667" style="2" customWidth="1"/>
    <col min="9742" max="9742" width="10.8666666666667" style="2" customWidth="1"/>
    <col min="9743" max="9743" width="21.8666666666667" style="2" customWidth="1"/>
    <col min="9744" max="9984" width="9" style="2"/>
    <col min="9985" max="9985" width="16.6" style="2" customWidth="1"/>
    <col min="9986" max="9986" width="12" style="2" customWidth="1"/>
    <col min="9987" max="9992" width="9" style="2" customWidth="1"/>
    <col min="9993" max="9996" width="5.26666666666667" style="2" customWidth="1"/>
    <col min="9997" max="9997" width="5.86666666666667" style="2" customWidth="1"/>
    <col min="9998" max="9998" width="10.8666666666667" style="2" customWidth="1"/>
    <col min="9999" max="9999" width="21.8666666666667" style="2" customWidth="1"/>
    <col min="10000" max="10240" width="9" style="2"/>
    <col min="10241" max="10241" width="16.6" style="2" customWidth="1"/>
    <col min="10242" max="10242" width="12" style="2" customWidth="1"/>
    <col min="10243" max="10248" width="9" style="2" customWidth="1"/>
    <col min="10249" max="10252" width="5.26666666666667" style="2" customWidth="1"/>
    <col min="10253" max="10253" width="5.86666666666667" style="2" customWidth="1"/>
    <col min="10254" max="10254" width="10.8666666666667" style="2" customWidth="1"/>
    <col min="10255" max="10255" width="21.8666666666667" style="2" customWidth="1"/>
    <col min="10256" max="10496" width="9" style="2"/>
    <col min="10497" max="10497" width="16.6" style="2" customWidth="1"/>
    <col min="10498" max="10498" width="12" style="2" customWidth="1"/>
    <col min="10499" max="10504" width="9" style="2" customWidth="1"/>
    <col min="10505" max="10508" width="5.26666666666667" style="2" customWidth="1"/>
    <col min="10509" max="10509" width="5.86666666666667" style="2" customWidth="1"/>
    <col min="10510" max="10510" width="10.8666666666667" style="2" customWidth="1"/>
    <col min="10511" max="10511" width="21.8666666666667" style="2" customWidth="1"/>
    <col min="10512" max="10752" width="9" style="2"/>
    <col min="10753" max="10753" width="16.6" style="2" customWidth="1"/>
    <col min="10754" max="10754" width="12" style="2" customWidth="1"/>
    <col min="10755" max="10760" width="9" style="2" customWidth="1"/>
    <col min="10761" max="10764" width="5.26666666666667" style="2" customWidth="1"/>
    <col min="10765" max="10765" width="5.86666666666667" style="2" customWidth="1"/>
    <col min="10766" max="10766" width="10.8666666666667" style="2" customWidth="1"/>
    <col min="10767" max="10767" width="21.8666666666667" style="2" customWidth="1"/>
    <col min="10768" max="11008" width="9" style="2"/>
    <col min="11009" max="11009" width="16.6" style="2" customWidth="1"/>
    <col min="11010" max="11010" width="12" style="2" customWidth="1"/>
    <col min="11011" max="11016" width="9" style="2" customWidth="1"/>
    <col min="11017" max="11020" width="5.26666666666667" style="2" customWidth="1"/>
    <col min="11021" max="11021" width="5.86666666666667" style="2" customWidth="1"/>
    <col min="11022" max="11022" width="10.8666666666667" style="2" customWidth="1"/>
    <col min="11023" max="11023" width="21.8666666666667" style="2" customWidth="1"/>
    <col min="11024" max="11264" width="9" style="2"/>
    <col min="11265" max="11265" width="16.6" style="2" customWidth="1"/>
    <col min="11266" max="11266" width="12" style="2" customWidth="1"/>
    <col min="11267" max="11272" width="9" style="2" customWidth="1"/>
    <col min="11273" max="11276" width="5.26666666666667" style="2" customWidth="1"/>
    <col min="11277" max="11277" width="5.86666666666667" style="2" customWidth="1"/>
    <col min="11278" max="11278" width="10.8666666666667" style="2" customWidth="1"/>
    <col min="11279" max="11279" width="21.8666666666667" style="2" customWidth="1"/>
    <col min="11280" max="11520" width="9" style="2"/>
    <col min="11521" max="11521" width="16.6" style="2" customWidth="1"/>
    <col min="11522" max="11522" width="12" style="2" customWidth="1"/>
    <col min="11523" max="11528" width="9" style="2" customWidth="1"/>
    <col min="11529" max="11532" width="5.26666666666667" style="2" customWidth="1"/>
    <col min="11533" max="11533" width="5.86666666666667" style="2" customWidth="1"/>
    <col min="11534" max="11534" width="10.8666666666667" style="2" customWidth="1"/>
    <col min="11535" max="11535" width="21.8666666666667" style="2" customWidth="1"/>
    <col min="11536" max="11776" width="9" style="2"/>
    <col min="11777" max="11777" width="16.6" style="2" customWidth="1"/>
    <col min="11778" max="11778" width="12" style="2" customWidth="1"/>
    <col min="11779" max="11784" width="9" style="2" customWidth="1"/>
    <col min="11785" max="11788" width="5.26666666666667" style="2" customWidth="1"/>
    <col min="11789" max="11789" width="5.86666666666667" style="2" customWidth="1"/>
    <col min="11790" max="11790" width="10.8666666666667" style="2" customWidth="1"/>
    <col min="11791" max="11791" width="21.8666666666667" style="2" customWidth="1"/>
    <col min="11792" max="12032" width="9" style="2"/>
    <col min="12033" max="12033" width="16.6" style="2" customWidth="1"/>
    <col min="12034" max="12034" width="12" style="2" customWidth="1"/>
    <col min="12035" max="12040" width="9" style="2" customWidth="1"/>
    <col min="12041" max="12044" width="5.26666666666667" style="2" customWidth="1"/>
    <col min="12045" max="12045" width="5.86666666666667" style="2" customWidth="1"/>
    <col min="12046" max="12046" width="10.8666666666667" style="2" customWidth="1"/>
    <col min="12047" max="12047" width="21.8666666666667" style="2" customWidth="1"/>
    <col min="12048" max="12288" width="9" style="2"/>
    <col min="12289" max="12289" width="16.6" style="2" customWidth="1"/>
    <col min="12290" max="12290" width="12" style="2" customWidth="1"/>
    <col min="12291" max="12296" width="9" style="2" customWidth="1"/>
    <col min="12297" max="12300" width="5.26666666666667" style="2" customWidth="1"/>
    <col min="12301" max="12301" width="5.86666666666667" style="2" customWidth="1"/>
    <col min="12302" max="12302" width="10.8666666666667" style="2" customWidth="1"/>
    <col min="12303" max="12303" width="21.8666666666667" style="2" customWidth="1"/>
    <col min="12304" max="12544" width="9" style="2"/>
    <col min="12545" max="12545" width="16.6" style="2" customWidth="1"/>
    <col min="12546" max="12546" width="12" style="2" customWidth="1"/>
    <col min="12547" max="12552" width="9" style="2" customWidth="1"/>
    <col min="12553" max="12556" width="5.26666666666667" style="2" customWidth="1"/>
    <col min="12557" max="12557" width="5.86666666666667" style="2" customWidth="1"/>
    <col min="12558" max="12558" width="10.8666666666667" style="2" customWidth="1"/>
    <col min="12559" max="12559" width="21.8666666666667" style="2" customWidth="1"/>
    <col min="12560" max="12800" width="9" style="2"/>
    <col min="12801" max="12801" width="16.6" style="2" customWidth="1"/>
    <col min="12802" max="12802" width="12" style="2" customWidth="1"/>
    <col min="12803" max="12808" width="9" style="2" customWidth="1"/>
    <col min="12809" max="12812" width="5.26666666666667" style="2" customWidth="1"/>
    <col min="12813" max="12813" width="5.86666666666667" style="2" customWidth="1"/>
    <col min="12814" max="12814" width="10.8666666666667" style="2" customWidth="1"/>
    <col min="12815" max="12815" width="21.8666666666667" style="2" customWidth="1"/>
    <col min="12816" max="13056" width="9" style="2"/>
    <col min="13057" max="13057" width="16.6" style="2" customWidth="1"/>
    <col min="13058" max="13058" width="12" style="2" customWidth="1"/>
    <col min="13059" max="13064" width="9" style="2" customWidth="1"/>
    <col min="13065" max="13068" width="5.26666666666667" style="2" customWidth="1"/>
    <col min="13069" max="13069" width="5.86666666666667" style="2" customWidth="1"/>
    <col min="13070" max="13070" width="10.8666666666667" style="2" customWidth="1"/>
    <col min="13071" max="13071" width="21.8666666666667" style="2" customWidth="1"/>
    <col min="13072" max="13312" width="9" style="2"/>
    <col min="13313" max="13313" width="16.6" style="2" customWidth="1"/>
    <col min="13314" max="13314" width="12" style="2" customWidth="1"/>
    <col min="13315" max="13320" width="9" style="2" customWidth="1"/>
    <col min="13321" max="13324" width="5.26666666666667" style="2" customWidth="1"/>
    <col min="13325" max="13325" width="5.86666666666667" style="2" customWidth="1"/>
    <col min="13326" max="13326" width="10.8666666666667" style="2" customWidth="1"/>
    <col min="13327" max="13327" width="21.8666666666667" style="2" customWidth="1"/>
    <col min="13328" max="13568" width="9" style="2"/>
    <col min="13569" max="13569" width="16.6" style="2" customWidth="1"/>
    <col min="13570" max="13570" width="12" style="2" customWidth="1"/>
    <col min="13571" max="13576" width="9" style="2" customWidth="1"/>
    <col min="13577" max="13580" width="5.26666666666667" style="2" customWidth="1"/>
    <col min="13581" max="13581" width="5.86666666666667" style="2" customWidth="1"/>
    <col min="13582" max="13582" width="10.8666666666667" style="2" customWidth="1"/>
    <col min="13583" max="13583" width="21.8666666666667" style="2" customWidth="1"/>
    <col min="13584" max="13824" width="9" style="2"/>
    <col min="13825" max="13825" width="16.6" style="2" customWidth="1"/>
    <col min="13826" max="13826" width="12" style="2" customWidth="1"/>
    <col min="13827" max="13832" width="9" style="2" customWidth="1"/>
    <col min="13833" max="13836" width="5.26666666666667" style="2" customWidth="1"/>
    <col min="13837" max="13837" width="5.86666666666667" style="2" customWidth="1"/>
    <col min="13838" max="13838" width="10.8666666666667" style="2" customWidth="1"/>
    <col min="13839" max="13839" width="21.8666666666667" style="2" customWidth="1"/>
    <col min="13840" max="14080" width="9" style="2"/>
    <col min="14081" max="14081" width="16.6" style="2" customWidth="1"/>
    <col min="14082" max="14082" width="12" style="2" customWidth="1"/>
    <col min="14083" max="14088" width="9" style="2" customWidth="1"/>
    <col min="14089" max="14092" width="5.26666666666667" style="2" customWidth="1"/>
    <col min="14093" max="14093" width="5.86666666666667" style="2" customWidth="1"/>
    <col min="14094" max="14094" width="10.8666666666667" style="2" customWidth="1"/>
    <col min="14095" max="14095" width="21.8666666666667" style="2" customWidth="1"/>
    <col min="14096" max="14336" width="9" style="2"/>
    <col min="14337" max="14337" width="16.6" style="2" customWidth="1"/>
    <col min="14338" max="14338" width="12" style="2" customWidth="1"/>
    <col min="14339" max="14344" width="9" style="2" customWidth="1"/>
    <col min="14345" max="14348" width="5.26666666666667" style="2" customWidth="1"/>
    <col min="14349" max="14349" width="5.86666666666667" style="2" customWidth="1"/>
    <col min="14350" max="14350" width="10.8666666666667" style="2" customWidth="1"/>
    <col min="14351" max="14351" width="21.8666666666667" style="2" customWidth="1"/>
    <col min="14352" max="14592" width="9" style="2"/>
    <col min="14593" max="14593" width="16.6" style="2" customWidth="1"/>
    <col min="14594" max="14594" width="12" style="2" customWidth="1"/>
    <col min="14595" max="14600" width="9" style="2" customWidth="1"/>
    <col min="14601" max="14604" width="5.26666666666667" style="2" customWidth="1"/>
    <col min="14605" max="14605" width="5.86666666666667" style="2" customWidth="1"/>
    <col min="14606" max="14606" width="10.8666666666667" style="2" customWidth="1"/>
    <col min="14607" max="14607" width="21.8666666666667" style="2" customWidth="1"/>
    <col min="14608" max="14848" width="9" style="2"/>
    <col min="14849" max="14849" width="16.6" style="2" customWidth="1"/>
    <col min="14850" max="14850" width="12" style="2" customWidth="1"/>
    <col min="14851" max="14856" width="9" style="2" customWidth="1"/>
    <col min="14857" max="14860" width="5.26666666666667" style="2" customWidth="1"/>
    <col min="14861" max="14861" width="5.86666666666667" style="2" customWidth="1"/>
    <col min="14862" max="14862" width="10.8666666666667" style="2" customWidth="1"/>
    <col min="14863" max="14863" width="21.8666666666667" style="2" customWidth="1"/>
    <col min="14864" max="15104" width="9" style="2"/>
    <col min="15105" max="15105" width="16.6" style="2" customWidth="1"/>
    <col min="15106" max="15106" width="12" style="2" customWidth="1"/>
    <col min="15107" max="15112" width="9" style="2" customWidth="1"/>
    <col min="15113" max="15116" width="5.26666666666667" style="2" customWidth="1"/>
    <col min="15117" max="15117" width="5.86666666666667" style="2" customWidth="1"/>
    <col min="15118" max="15118" width="10.8666666666667" style="2" customWidth="1"/>
    <col min="15119" max="15119" width="21.8666666666667" style="2" customWidth="1"/>
    <col min="15120" max="15360" width="9" style="2"/>
    <col min="15361" max="15361" width="16.6" style="2" customWidth="1"/>
    <col min="15362" max="15362" width="12" style="2" customWidth="1"/>
    <col min="15363" max="15368" width="9" style="2" customWidth="1"/>
    <col min="15369" max="15372" width="5.26666666666667" style="2" customWidth="1"/>
    <col min="15373" max="15373" width="5.86666666666667" style="2" customWidth="1"/>
    <col min="15374" max="15374" width="10.8666666666667" style="2" customWidth="1"/>
    <col min="15375" max="15375" width="21.8666666666667" style="2" customWidth="1"/>
    <col min="15376" max="15616" width="9" style="2"/>
    <col min="15617" max="15617" width="16.6" style="2" customWidth="1"/>
    <col min="15618" max="15618" width="12" style="2" customWidth="1"/>
    <col min="15619" max="15624" width="9" style="2" customWidth="1"/>
    <col min="15625" max="15628" width="5.26666666666667" style="2" customWidth="1"/>
    <col min="15629" max="15629" width="5.86666666666667" style="2" customWidth="1"/>
    <col min="15630" max="15630" width="10.8666666666667" style="2" customWidth="1"/>
    <col min="15631" max="15631" width="21.8666666666667" style="2" customWidth="1"/>
    <col min="15632" max="15872" width="9" style="2"/>
    <col min="15873" max="15873" width="16.6" style="2" customWidth="1"/>
    <col min="15874" max="15874" width="12" style="2" customWidth="1"/>
    <col min="15875" max="15880" width="9" style="2" customWidth="1"/>
    <col min="15881" max="15884" width="5.26666666666667" style="2" customWidth="1"/>
    <col min="15885" max="15885" width="5.86666666666667" style="2" customWidth="1"/>
    <col min="15886" max="15886" width="10.8666666666667" style="2" customWidth="1"/>
    <col min="15887" max="15887" width="21.8666666666667" style="2" customWidth="1"/>
    <col min="15888" max="16128" width="9" style="2"/>
    <col min="16129" max="16129" width="16.6" style="2" customWidth="1"/>
    <col min="16130" max="16130" width="12" style="2" customWidth="1"/>
    <col min="16131" max="16136" width="9" style="2" customWidth="1"/>
    <col min="16137" max="16140" width="5.26666666666667" style="2" customWidth="1"/>
    <col min="16141" max="16141" width="5.86666666666667" style="2" customWidth="1"/>
    <col min="16142" max="16142" width="10.8666666666667" style="2" customWidth="1"/>
    <col min="16143" max="16143" width="21.8666666666667" style="2" customWidth="1"/>
    <col min="16144" max="16384" width="9" style="2"/>
  </cols>
  <sheetData>
    <row r="1" ht="2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6">
      <c r="A2" s="7" t="s">
        <v>1</v>
      </c>
      <c r="B2" s="8"/>
      <c r="C2" s="9" t="s">
        <v>2</v>
      </c>
      <c r="D2" s="7" t="s">
        <v>3</v>
      </c>
      <c r="E2" s="7"/>
      <c r="F2" s="7"/>
      <c r="G2" s="7"/>
      <c r="H2" s="7" t="s">
        <v>4</v>
      </c>
      <c r="I2" s="7"/>
      <c r="J2" s="29" t="s">
        <v>5</v>
      </c>
      <c r="K2" s="29"/>
      <c r="L2" s="29"/>
      <c r="M2" s="29"/>
      <c r="N2" s="29" t="s">
        <v>6</v>
      </c>
      <c r="O2" s="29"/>
      <c r="P2" s="29" t="s">
        <v>7</v>
      </c>
    </row>
    <row r="3" spans="1:16">
      <c r="A3" s="7"/>
      <c r="B3" s="8"/>
      <c r="C3" s="10"/>
      <c r="D3" s="7" t="s">
        <v>8</v>
      </c>
      <c r="E3" s="7" t="s">
        <v>9</v>
      </c>
      <c r="F3" s="7" t="s">
        <v>8</v>
      </c>
      <c r="G3" s="7" t="s">
        <v>9</v>
      </c>
      <c r="H3" s="7" t="s">
        <v>10</v>
      </c>
      <c r="I3" s="7" t="s">
        <v>11</v>
      </c>
      <c r="J3" s="29" t="s">
        <v>8</v>
      </c>
      <c r="K3" s="29" t="s">
        <v>9</v>
      </c>
      <c r="L3" s="29" t="s">
        <v>8</v>
      </c>
      <c r="M3" s="29" t="s">
        <v>9</v>
      </c>
      <c r="N3" s="29" t="s">
        <v>10</v>
      </c>
      <c r="O3" s="29" t="s">
        <v>11</v>
      </c>
      <c r="P3" s="29"/>
    </row>
    <row r="4" s="1" customFormat="1" spans="1:16">
      <c r="A4" s="11" t="s">
        <v>12</v>
      </c>
      <c r="B4" s="12" t="s">
        <v>13</v>
      </c>
      <c r="C4" s="13" t="s">
        <v>14</v>
      </c>
      <c r="D4" s="14">
        <v>3</v>
      </c>
      <c r="E4" s="14" t="s">
        <v>15</v>
      </c>
      <c r="F4" s="14">
        <v>2</v>
      </c>
      <c r="G4" s="14" t="s">
        <v>16</v>
      </c>
      <c r="H4" s="14">
        <v>600</v>
      </c>
      <c r="I4" s="14">
        <f t="shared" ref="I4:I6" si="0">D4*F4*H4</f>
        <v>3600</v>
      </c>
      <c r="J4" s="14"/>
      <c r="K4" s="14" t="s">
        <v>15</v>
      </c>
      <c r="L4" s="14"/>
      <c r="M4" s="14" t="s">
        <v>16</v>
      </c>
      <c r="N4" s="14"/>
      <c r="O4" s="14">
        <f t="shared" ref="O4:O6" si="1">J4*L4*N4</f>
        <v>0</v>
      </c>
      <c r="P4" s="30"/>
    </row>
    <row r="5" s="1" customFormat="1" spans="1:16">
      <c r="A5" s="15"/>
      <c r="B5" s="16"/>
      <c r="C5" s="13" t="s">
        <v>17</v>
      </c>
      <c r="D5" s="14">
        <v>120</v>
      </c>
      <c r="E5" s="14" t="s">
        <v>15</v>
      </c>
      <c r="F5" s="14">
        <v>1</v>
      </c>
      <c r="G5" s="14" t="s">
        <v>16</v>
      </c>
      <c r="H5" s="14">
        <v>600</v>
      </c>
      <c r="I5" s="14">
        <f t="shared" si="0"/>
        <v>72000</v>
      </c>
      <c r="J5" s="14"/>
      <c r="K5" s="14" t="s">
        <v>15</v>
      </c>
      <c r="L5" s="14"/>
      <c r="M5" s="14" t="s">
        <v>16</v>
      </c>
      <c r="N5" s="14"/>
      <c r="O5" s="14">
        <f t="shared" si="1"/>
        <v>0</v>
      </c>
      <c r="P5" s="30"/>
    </row>
    <row r="6" s="1" customFormat="1" spans="1:16">
      <c r="A6" s="15"/>
      <c r="B6" s="17"/>
      <c r="C6" s="13" t="s">
        <v>18</v>
      </c>
      <c r="D6" s="14">
        <v>100</v>
      </c>
      <c r="E6" s="14" t="s">
        <v>15</v>
      </c>
      <c r="F6" s="14">
        <v>1</v>
      </c>
      <c r="G6" s="14" t="s">
        <v>16</v>
      </c>
      <c r="H6" s="14">
        <v>550</v>
      </c>
      <c r="I6" s="14">
        <f t="shared" si="0"/>
        <v>55000</v>
      </c>
      <c r="J6" s="14"/>
      <c r="K6" s="14" t="s">
        <v>15</v>
      </c>
      <c r="L6" s="14"/>
      <c r="M6" s="14" t="s">
        <v>16</v>
      </c>
      <c r="N6" s="14"/>
      <c r="O6" s="14">
        <f t="shared" si="1"/>
        <v>0</v>
      </c>
      <c r="P6" s="30"/>
    </row>
    <row r="7" s="1" customFormat="1" spans="1:16">
      <c r="A7" s="15"/>
      <c r="B7" s="18"/>
      <c r="C7" s="13"/>
      <c r="D7" s="14"/>
      <c r="E7" s="14"/>
      <c r="F7" s="14"/>
      <c r="G7" s="14"/>
      <c r="H7" s="14"/>
      <c r="I7" s="14"/>
      <c r="J7" s="14">
        <v>4</v>
      </c>
      <c r="K7" s="14" t="s">
        <v>15</v>
      </c>
      <c r="L7" s="14">
        <v>1</v>
      </c>
      <c r="M7" s="14" t="s">
        <v>16</v>
      </c>
      <c r="N7" s="14">
        <v>550</v>
      </c>
      <c r="O7" s="31">
        <f t="shared" ref="O7:O24" si="2">J7*L7*N7</f>
        <v>2200</v>
      </c>
      <c r="P7" s="30" t="s">
        <v>19</v>
      </c>
    </row>
    <row r="8" s="1" customFormat="1" spans="1:16">
      <c r="A8" s="15"/>
      <c r="B8" s="18"/>
      <c r="C8" s="13"/>
      <c r="D8" s="14"/>
      <c r="E8" s="14"/>
      <c r="F8" s="14"/>
      <c r="G8" s="14"/>
      <c r="H8" s="14"/>
      <c r="I8" s="14"/>
      <c r="J8" s="14">
        <v>9</v>
      </c>
      <c r="K8" s="14" t="s">
        <v>15</v>
      </c>
      <c r="L8" s="14">
        <v>1</v>
      </c>
      <c r="M8" s="14" t="s">
        <v>16</v>
      </c>
      <c r="N8" s="14">
        <v>550</v>
      </c>
      <c r="O8" s="31">
        <f t="shared" si="2"/>
        <v>4950</v>
      </c>
      <c r="P8" s="30" t="s">
        <v>20</v>
      </c>
    </row>
    <row r="9" s="1" customFormat="1" spans="1:16">
      <c r="A9" s="15"/>
      <c r="B9" s="18"/>
      <c r="C9" s="13"/>
      <c r="D9" s="14"/>
      <c r="E9" s="14"/>
      <c r="F9" s="14"/>
      <c r="G9" s="14"/>
      <c r="H9" s="14"/>
      <c r="I9" s="14"/>
      <c r="J9" s="14">
        <v>3</v>
      </c>
      <c r="K9" s="14" t="s">
        <v>15</v>
      </c>
      <c r="L9" s="14">
        <v>1</v>
      </c>
      <c r="M9" s="14" t="s">
        <v>16</v>
      </c>
      <c r="N9" s="14">
        <v>600</v>
      </c>
      <c r="O9" s="31">
        <f t="shared" si="2"/>
        <v>1800</v>
      </c>
      <c r="P9" s="30" t="s">
        <v>21</v>
      </c>
    </row>
    <row r="10" s="1" customFormat="1" spans="1:16">
      <c r="A10" s="15"/>
      <c r="B10" s="18"/>
      <c r="C10" s="13"/>
      <c r="D10" s="14"/>
      <c r="E10" s="14"/>
      <c r="F10" s="14"/>
      <c r="G10" s="14"/>
      <c r="H10" s="14"/>
      <c r="I10" s="14"/>
      <c r="J10" s="14">
        <v>58</v>
      </c>
      <c r="K10" s="14" t="s">
        <v>15</v>
      </c>
      <c r="L10" s="14">
        <v>1</v>
      </c>
      <c r="M10" s="14" t="s">
        <v>16</v>
      </c>
      <c r="N10" s="14">
        <v>550</v>
      </c>
      <c r="O10" s="31">
        <f t="shared" si="2"/>
        <v>31900</v>
      </c>
      <c r="P10" s="30" t="s">
        <v>22</v>
      </c>
    </row>
    <row r="11" s="1" customFormat="1" spans="1:16">
      <c r="A11" s="15"/>
      <c r="B11" s="18"/>
      <c r="C11" s="13"/>
      <c r="D11" s="14"/>
      <c r="E11" s="14"/>
      <c r="F11" s="14"/>
      <c r="G11" s="14"/>
      <c r="H11" s="14"/>
      <c r="I11" s="14"/>
      <c r="J11" s="14">
        <v>119</v>
      </c>
      <c r="K11" s="14" t="s">
        <v>15</v>
      </c>
      <c r="L11" s="14">
        <v>1</v>
      </c>
      <c r="M11" s="14" t="s">
        <v>16</v>
      </c>
      <c r="N11" s="14">
        <v>600</v>
      </c>
      <c r="O11" s="31">
        <f t="shared" si="2"/>
        <v>71400</v>
      </c>
      <c r="P11" s="30" t="s">
        <v>23</v>
      </c>
    </row>
    <row r="12" s="1" customFormat="1" spans="1:16">
      <c r="A12" s="15"/>
      <c r="B12" s="18"/>
      <c r="C12" s="13"/>
      <c r="D12" s="14"/>
      <c r="E12" s="14"/>
      <c r="F12" s="14"/>
      <c r="G12" s="14"/>
      <c r="H12" s="14"/>
      <c r="I12" s="14"/>
      <c r="J12" s="14">
        <v>4</v>
      </c>
      <c r="K12" s="14" t="s">
        <v>15</v>
      </c>
      <c r="L12" s="14">
        <v>1</v>
      </c>
      <c r="M12" s="14" t="s">
        <v>16</v>
      </c>
      <c r="N12" s="14">
        <v>550</v>
      </c>
      <c r="O12" s="31">
        <f t="shared" si="2"/>
        <v>2200</v>
      </c>
      <c r="P12" s="30" t="s">
        <v>24</v>
      </c>
    </row>
    <row r="13" s="1" customFormat="1" spans="1:16">
      <c r="A13" s="15"/>
      <c r="B13" s="18"/>
      <c r="C13" s="13"/>
      <c r="D13" s="14"/>
      <c r="E13" s="14"/>
      <c r="F13" s="14"/>
      <c r="G13" s="14"/>
      <c r="H13" s="14"/>
      <c r="I13" s="14"/>
      <c r="J13" s="14">
        <v>1</v>
      </c>
      <c r="K13" s="14" t="s">
        <v>15</v>
      </c>
      <c r="L13" s="14">
        <v>1</v>
      </c>
      <c r="M13" s="14" t="s">
        <v>16</v>
      </c>
      <c r="N13" s="14">
        <v>600</v>
      </c>
      <c r="O13" s="31">
        <f t="shared" si="2"/>
        <v>600</v>
      </c>
      <c r="P13" s="30" t="s">
        <v>25</v>
      </c>
    </row>
    <row r="14" s="1" customFormat="1" spans="1:16">
      <c r="A14" s="15"/>
      <c r="B14" s="18"/>
      <c r="C14" s="13"/>
      <c r="D14" s="14"/>
      <c r="E14" s="14"/>
      <c r="F14" s="14"/>
      <c r="G14" s="14"/>
      <c r="H14" s="14"/>
      <c r="I14" s="14"/>
      <c r="J14" s="14">
        <v>3</v>
      </c>
      <c r="K14" s="14" t="s">
        <v>15</v>
      </c>
      <c r="L14" s="14">
        <v>1</v>
      </c>
      <c r="M14" s="14" t="s">
        <v>16</v>
      </c>
      <c r="N14" s="14">
        <v>550</v>
      </c>
      <c r="O14" s="31">
        <f t="shared" si="2"/>
        <v>1650</v>
      </c>
      <c r="P14" s="30" t="s">
        <v>26</v>
      </c>
    </row>
    <row r="15" s="1" customFormat="1" spans="1:16">
      <c r="A15" s="15"/>
      <c r="B15" s="18"/>
      <c r="C15" s="13"/>
      <c r="D15" s="14"/>
      <c r="E15" s="14"/>
      <c r="F15" s="14"/>
      <c r="G15" s="14"/>
      <c r="H15" s="14"/>
      <c r="I15" s="14"/>
      <c r="J15" s="14">
        <v>1</v>
      </c>
      <c r="K15" s="14" t="s">
        <v>15</v>
      </c>
      <c r="L15" s="14">
        <v>1</v>
      </c>
      <c r="M15" s="14" t="s">
        <v>16</v>
      </c>
      <c r="N15" s="14">
        <v>600</v>
      </c>
      <c r="O15" s="31">
        <f t="shared" si="2"/>
        <v>600</v>
      </c>
      <c r="P15" s="30" t="s">
        <v>27</v>
      </c>
    </row>
    <row r="16" s="1" customFormat="1" spans="1:16">
      <c r="A16" s="15"/>
      <c r="B16" s="18"/>
      <c r="C16" s="13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>
        <f t="shared" si="2"/>
        <v>0</v>
      </c>
      <c r="P16" s="30"/>
    </row>
    <row r="17" s="1" customFormat="1" spans="1:16">
      <c r="A17" s="15"/>
      <c r="B17" s="18" t="s">
        <v>28</v>
      </c>
      <c r="C17" s="13" t="s">
        <v>17</v>
      </c>
      <c r="D17" s="14">
        <v>30</v>
      </c>
      <c r="E17" s="14" t="s">
        <v>15</v>
      </c>
      <c r="F17" s="14">
        <v>1</v>
      </c>
      <c r="G17" s="14" t="s">
        <v>16</v>
      </c>
      <c r="H17" s="14">
        <v>468</v>
      </c>
      <c r="I17" s="14">
        <f t="shared" ref="I17:I19" si="3">D17*F17*H17</f>
        <v>14040</v>
      </c>
      <c r="J17" s="14">
        <v>39</v>
      </c>
      <c r="K17" s="14" t="s">
        <v>15</v>
      </c>
      <c r="L17" s="14">
        <v>1</v>
      </c>
      <c r="M17" s="14" t="s">
        <v>16</v>
      </c>
      <c r="N17" s="14">
        <v>464</v>
      </c>
      <c r="O17" s="32">
        <f t="shared" si="2"/>
        <v>18096</v>
      </c>
      <c r="P17" s="30" t="s">
        <v>29</v>
      </c>
    </row>
    <row r="18" s="1" customFormat="1" spans="1:16">
      <c r="A18" s="15"/>
      <c r="B18" s="13" t="s">
        <v>30</v>
      </c>
      <c r="C18" s="13" t="s">
        <v>31</v>
      </c>
      <c r="D18" s="14">
        <v>50</v>
      </c>
      <c r="E18" s="14" t="s">
        <v>15</v>
      </c>
      <c r="F18" s="14">
        <v>2</v>
      </c>
      <c r="G18" s="14" t="s">
        <v>16</v>
      </c>
      <c r="H18" s="14">
        <v>380</v>
      </c>
      <c r="I18" s="14">
        <f t="shared" si="3"/>
        <v>38000</v>
      </c>
      <c r="J18" s="14"/>
      <c r="K18" s="14" t="s">
        <v>15</v>
      </c>
      <c r="L18" s="14"/>
      <c r="M18" s="14" t="s">
        <v>16</v>
      </c>
      <c r="N18" s="14"/>
      <c r="O18" s="14">
        <f t="shared" si="2"/>
        <v>0</v>
      </c>
      <c r="P18" s="30"/>
    </row>
    <row r="19" s="1" customFormat="1" spans="1:16">
      <c r="A19" s="15"/>
      <c r="B19" s="13" t="s">
        <v>30</v>
      </c>
      <c r="C19" s="13" t="s">
        <v>32</v>
      </c>
      <c r="D19" s="14">
        <v>100</v>
      </c>
      <c r="E19" s="14" t="s">
        <v>15</v>
      </c>
      <c r="F19" s="14">
        <v>2</v>
      </c>
      <c r="G19" s="14" t="s">
        <v>16</v>
      </c>
      <c r="H19" s="14">
        <v>528</v>
      </c>
      <c r="I19" s="14">
        <f t="shared" si="3"/>
        <v>105600</v>
      </c>
      <c r="J19" s="14"/>
      <c r="K19" s="14" t="s">
        <v>15</v>
      </c>
      <c r="L19" s="14"/>
      <c r="M19" s="14" t="s">
        <v>16</v>
      </c>
      <c r="N19" s="14"/>
      <c r="O19" s="14">
        <f t="shared" si="2"/>
        <v>0</v>
      </c>
      <c r="P19" s="30"/>
    </row>
    <row r="20" s="1" customFormat="1" spans="1:16">
      <c r="A20" s="15"/>
      <c r="B20" s="13"/>
      <c r="C20" s="13"/>
      <c r="D20" s="14"/>
      <c r="E20" s="14"/>
      <c r="F20" s="14"/>
      <c r="G20" s="14"/>
      <c r="H20" s="14"/>
      <c r="I20" s="14"/>
      <c r="J20" s="14">
        <v>194</v>
      </c>
      <c r="K20" s="14" t="s">
        <v>15</v>
      </c>
      <c r="L20" s="14">
        <v>1</v>
      </c>
      <c r="M20" s="14" t="s">
        <v>16</v>
      </c>
      <c r="N20" s="14">
        <v>450</v>
      </c>
      <c r="O20" s="33">
        <f t="shared" si="2"/>
        <v>87300</v>
      </c>
      <c r="P20" s="34" t="s">
        <v>30</v>
      </c>
    </row>
    <row r="21" s="1" customFormat="1" spans="1:16">
      <c r="A21" s="15"/>
      <c r="B21" s="13"/>
      <c r="C21" s="13"/>
      <c r="D21" s="14"/>
      <c r="E21" s="14"/>
      <c r="F21" s="14"/>
      <c r="G21" s="14"/>
      <c r="H21" s="14"/>
      <c r="I21" s="14"/>
      <c r="J21" s="14">
        <v>184</v>
      </c>
      <c r="K21" s="14" t="s">
        <v>15</v>
      </c>
      <c r="L21" s="14">
        <v>1</v>
      </c>
      <c r="M21" s="14" t="s">
        <v>16</v>
      </c>
      <c r="N21" s="14">
        <v>450</v>
      </c>
      <c r="O21" s="33">
        <f t="shared" si="2"/>
        <v>82800</v>
      </c>
      <c r="P21" s="34" t="s">
        <v>30</v>
      </c>
    </row>
    <row r="22" s="1" customFormat="1" spans="1:16">
      <c r="A22" s="15"/>
      <c r="B22" s="13"/>
      <c r="C22" s="13"/>
      <c r="D22" s="14"/>
      <c r="E22" s="14"/>
      <c r="F22" s="14"/>
      <c r="G22" s="14"/>
      <c r="H22" s="14"/>
      <c r="I22" s="14"/>
      <c r="J22" s="14">
        <v>1</v>
      </c>
      <c r="K22" s="14" t="s">
        <v>33</v>
      </c>
      <c r="L22" s="14">
        <v>1</v>
      </c>
      <c r="M22" s="14" t="s">
        <v>34</v>
      </c>
      <c r="N22" s="14">
        <v>300</v>
      </c>
      <c r="O22" s="33">
        <f t="shared" si="2"/>
        <v>300</v>
      </c>
      <c r="P22" s="34" t="s">
        <v>35</v>
      </c>
    </row>
    <row r="23" s="1" customFormat="1" spans="1:16">
      <c r="A23" s="15"/>
      <c r="B23" s="13" t="s">
        <v>36</v>
      </c>
      <c r="C23" s="13" t="s">
        <v>31</v>
      </c>
      <c r="D23" s="14">
        <v>100</v>
      </c>
      <c r="E23" s="14" t="s">
        <v>15</v>
      </c>
      <c r="F23" s="14">
        <v>2</v>
      </c>
      <c r="G23" s="14" t="s">
        <v>16</v>
      </c>
      <c r="H23" s="14">
        <v>300</v>
      </c>
      <c r="I23" s="14">
        <f t="shared" ref="I23:I27" si="4">D23*F23*H23</f>
        <v>60000</v>
      </c>
      <c r="J23" s="14">
        <v>5</v>
      </c>
      <c r="K23" s="14" t="s">
        <v>15</v>
      </c>
      <c r="L23" s="14">
        <v>1</v>
      </c>
      <c r="M23" s="14" t="s">
        <v>16</v>
      </c>
      <c r="N23" s="14">
        <v>308</v>
      </c>
      <c r="O23" s="32">
        <f t="shared" si="2"/>
        <v>1540</v>
      </c>
      <c r="P23" s="30" t="s">
        <v>36</v>
      </c>
    </row>
    <row r="24" s="1" customFormat="1" spans="1:16">
      <c r="A24" s="15"/>
      <c r="B24" s="13"/>
      <c r="C24" s="13"/>
      <c r="D24" s="14"/>
      <c r="E24" s="14"/>
      <c r="F24" s="14"/>
      <c r="G24" s="14"/>
      <c r="H24" s="14"/>
      <c r="I24" s="14">
        <f t="shared" si="4"/>
        <v>0</v>
      </c>
      <c r="J24" s="14"/>
      <c r="K24" s="14" t="s">
        <v>15</v>
      </c>
      <c r="L24" s="14"/>
      <c r="M24" s="14" t="s">
        <v>16</v>
      </c>
      <c r="N24" s="14"/>
      <c r="O24" s="14">
        <f t="shared" si="2"/>
        <v>0</v>
      </c>
      <c r="P24" s="30"/>
    </row>
    <row r="25" spans="1:16">
      <c r="A25" s="7" t="s">
        <v>37</v>
      </c>
      <c r="B25" s="19"/>
      <c r="C25" s="10"/>
      <c r="D25" s="10"/>
      <c r="E25" s="10"/>
      <c r="F25" s="10"/>
      <c r="G25" s="10"/>
      <c r="H25" s="10"/>
      <c r="I25" s="35">
        <f>SUM(I4:I24)</f>
        <v>348240</v>
      </c>
      <c r="J25" s="36"/>
      <c r="K25" s="36"/>
      <c r="L25" s="36"/>
      <c r="M25" s="36"/>
      <c r="N25" s="36"/>
      <c r="O25" s="37">
        <f>SUM(O4:O24)</f>
        <v>307336</v>
      </c>
      <c r="P25" s="38">
        <f>I25-O25</f>
        <v>40904</v>
      </c>
    </row>
    <row r="26" spans="1:16">
      <c r="A26" s="20" t="s">
        <v>38</v>
      </c>
      <c r="B26" s="12" t="s">
        <v>13</v>
      </c>
      <c r="C26" s="21" t="s">
        <v>39</v>
      </c>
      <c r="D26" s="14">
        <v>150</v>
      </c>
      <c r="E26" s="14" t="s">
        <v>40</v>
      </c>
      <c r="F26" s="14">
        <v>1</v>
      </c>
      <c r="G26" s="14" t="s">
        <v>41</v>
      </c>
      <c r="H26" s="14">
        <v>168</v>
      </c>
      <c r="I26" s="14">
        <f t="shared" si="4"/>
        <v>25200</v>
      </c>
      <c r="J26" s="14"/>
      <c r="K26" s="14" t="s">
        <v>40</v>
      </c>
      <c r="L26" s="14">
        <v>1</v>
      </c>
      <c r="M26" s="14" t="s">
        <v>41</v>
      </c>
      <c r="N26" s="14"/>
      <c r="O26" s="39">
        <f t="shared" ref="O26:O33" si="5">J26*L26*N26</f>
        <v>0</v>
      </c>
      <c r="P26" s="40"/>
    </row>
    <row r="27" spans="1:16">
      <c r="A27" s="22"/>
      <c r="B27" s="16"/>
      <c r="C27" s="21" t="s">
        <v>42</v>
      </c>
      <c r="D27" s="14">
        <v>50</v>
      </c>
      <c r="E27" s="14" t="s">
        <v>40</v>
      </c>
      <c r="F27" s="14">
        <v>1</v>
      </c>
      <c r="G27" s="14" t="s">
        <v>41</v>
      </c>
      <c r="H27" s="14">
        <v>200</v>
      </c>
      <c r="I27" s="14">
        <f t="shared" si="4"/>
        <v>10000</v>
      </c>
      <c r="J27" s="14">
        <v>1</v>
      </c>
      <c r="K27" s="14" t="s">
        <v>41</v>
      </c>
      <c r="L27" s="14">
        <v>1</v>
      </c>
      <c r="M27" s="14" t="s">
        <v>41</v>
      </c>
      <c r="N27" s="14">
        <v>958</v>
      </c>
      <c r="O27" s="31">
        <f t="shared" si="5"/>
        <v>958</v>
      </c>
      <c r="P27" s="40" t="s">
        <v>43</v>
      </c>
    </row>
    <row r="28" spans="1:16">
      <c r="A28" s="22"/>
      <c r="B28" s="16"/>
      <c r="C28" s="21"/>
      <c r="D28" s="14"/>
      <c r="E28" s="14"/>
      <c r="F28" s="14"/>
      <c r="G28" s="14"/>
      <c r="H28" s="14"/>
      <c r="I28" s="14"/>
      <c r="J28" s="14">
        <v>1</v>
      </c>
      <c r="K28" s="14" t="s">
        <v>41</v>
      </c>
      <c r="L28" s="14">
        <v>1</v>
      </c>
      <c r="M28" s="14" t="s">
        <v>41</v>
      </c>
      <c r="N28" s="14">
        <v>2217.6</v>
      </c>
      <c r="O28" s="31">
        <f t="shared" si="5"/>
        <v>2217.6</v>
      </c>
      <c r="P28" s="40" t="s">
        <v>44</v>
      </c>
    </row>
    <row r="29" spans="1:16">
      <c r="A29" s="22"/>
      <c r="B29" s="16"/>
      <c r="C29" s="21" t="s">
        <v>45</v>
      </c>
      <c r="D29" s="14">
        <v>350</v>
      </c>
      <c r="E29" s="14" t="s">
        <v>40</v>
      </c>
      <c r="F29" s="14">
        <v>1</v>
      </c>
      <c r="G29" s="14" t="s">
        <v>41</v>
      </c>
      <c r="H29" s="14">
        <v>200</v>
      </c>
      <c r="I29" s="14">
        <f t="shared" ref="I29:I32" si="6">D29*F29*H29</f>
        <v>70000</v>
      </c>
      <c r="J29" s="14">
        <v>170</v>
      </c>
      <c r="K29" s="14" t="s">
        <v>40</v>
      </c>
      <c r="L29" s="14">
        <v>1</v>
      </c>
      <c r="M29" s="14" t="s">
        <v>41</v>
      </c>
      <c r="N29" s="14">
        <v>168</v>
      </c>
      <c r="O29" s="31">
        <f t="shared" si="5"/>
        <v>28560</v>
      </c>
      <c r="P29" s="40"/>
    </row>
    <row r="30" spans="1:16">
      <c r="A30" s="22"/>
      <c r="B30" s="16"/>
      <c r="C30" s="21" t="s">
        <v>46</v>
      </c>
      <c r="D30" s="14">
        <v>50</v>
      </c>
      <c r="E30" s="14" t="s">
        <v>40</v>
      </c>
      <c r="F30" s="14">
        <v>1</v>
      </c>
      <c r="G30" s="14" t="s">
        <v>41</v>
      </c>
      <c r="H30" s="14">
        <v>200</v>
      </c>
      <c r="I30" s="14">
        <f t="shared" si="6"/>
        <v>10000</v>
      </c>
      <c r="J30" s="14">
        <v>1</v>
      </c>
      <c r="K30" s="14" t="s">
        <v>41</v>
      </c>
      <c r="L30" s="14">
        <v>1</v>
      </c>
      <c r="M30" s="14" t="s">
        <v>41</v>
      </c>
      <c r="N30" s="14">
        <v>4800</v>
      </c>
      <c r="O30" s="39">
        <f t="shared" si="5"/>
        <v>4800</v>
      </c>
      <c r="P30" s="40" t="s">
        <v>47</v>
      </c>
    </row>
    <row r="31" spans="1:16">
      <c r="A31" s="22"/>
      <c r="B31" s="16"/>
      <c r="C31" s="21" t="s">
        <v>48</v>
      </c>
      <c r="D31" s="14">
        <v>350</v>
      </c>
      <c r="E31" s="14" t="s">
        <v>40</v>
      </c>
      <c r="F31" s="14">
        <v>1</v>
      </c>
      <c r="G31" s="14" t="s">
        <v>41</v>
      </c>
      <c r="H31" s="14">
        <v>168</v>
      </c>
      <c r="I31" s="14">
        <f t="shared" si="6"/>
        <v>58800</v>
      </c>
      <c r="J31" s="14">
        <v>300</v>
      </c>
      <c r="K31" s="14" t="s">
        <v>40</v>
      </c>
      <c r="L31" s="14">
        <v>1</v>
      </c>
      <c r="M31" s="14" t="s">
        <v>41</v>
      </c>
      <c r="N31" s="14">
        <v>168</v>
      </c>
      <c r="O31" s="31">
        <f t="shared" si="5"/>
        <v>50400</v>
      </c>
      <c r="P31" s="41"/>
    </row>
    <row r="32" spans="1:16">
      <c r="A32" s="22"/>
      <c r="B32" s="16"/>
      <c r="C32" s="21" t="s">
        <v>49</v>
      </c>
      <c r="D32" s="14">
        <v>50</v>
      </c>
      <c r="E32" s="14" t="s">
        <v>40</v>
      </c>
      <c r="F32" s="14">
        <v>1</v>
      </c>
      <c r="G32" s="14" t="s">
        <v>41</v>
      </c>
      <c r="H32" s="14">
        <v>200</v>
      </c>
      <c r="I32" s="14">
        <f t="shared" si="6"/>
        <v>10000</v>
      </c>
      <c r="J32" s="39">
        <v>1</v>
      </c>
      <c r="K32" s="14" t="s">
        <v>41</v>
      </c>
      <c r="L32" s="14">
        <v>1</v>
      </c>
      <c r="M32" s="14" t="s">
        <v>41</v>
      </c>
      <c r="N32" s="39">
        <v>7471.8</v>
      </c>
      <c r="O32" s="31">
        <f t="shared" si="5"/>
        <v>7471.8</v>
      </c>
      <c r="P32" s="41"/>
    </row>
    <row r="33" spans="1:16">
      <c r="A33" s="22"/>
      <c r="B33" s="16"/>
      <c r="C33" s="21"/>
      <c r="D33" s="14"/>
      <c r="E33" s="14"/>
      <c r="F33" s="14"/>
      <c r="G33" s="14"/>
      <c r="H33" s="14"/>
      <c r="I33" s="14"/>
      <c r="J33" s="39">
        <v>1</v>
      </c>
      <c r="K33" s="14" t="s">
        <v>41</v>
      </c>
      <c r="L33" s="14">
        <v>1</v>
      </c>
      <c r="M33" s="14" t="s">
        <v>34</v>
      </c>
      <c r="N33" s="39">
        <v>614.1</v>
      </c>
      <c r="O33" s="31">
        <f t="shared" si="5"/>
        <v>614.1</v>
      </c>
      <c r="P33" s="41" t="s">
        <v>50</v>
      </c>
    </row>
    <row r="34" spans="1:16">
      <c r="A34" s="22"/>
      <c r="B34" s="16"/>
      <c r="C34" s="21"/>
      <c r="D34" s="14"/>
      <c r="E34" s="14"/>
      <c r="F34" s="14"/>
      <c r="G34" s="14"/>
      <c r="H34" s="14"/>
      <c r="I34" s="14"/>
      <c r="J34" s="39">
        <v>1</v>
      </c>
      <c r="K34" s="14" t="s">
        <v>41</v>
      </c>
      <c r="L34" s="14">
        <v>1</v>
      </c>
      <c r="M34" s="14" t="s">
        <v>34</v>
      </c>
      <c r="N34" s="39">
        <v>1701</v>
      </c>
      <c r="O34" s="39">
        <f t="shared" ref="O34:O45" si="7">J34*L34*N34</f>
        <v>1701</v>
      </c>
      <c r="P34" s="41" t="s">
        <v>51</v>
      </c>
    </row>
    <row r="35" spans="1:16">
      <c r="A35" s="22"/>
      <c r="B35" s="12" t="s">
        <v>30</v>
      </c>
      <c r="C35" s="21" t="s">
        <v>52</v>
      </c>
      <c r="D35" s="14">
        <v>400</v>
      </c>
      <c r="E35" s="14" t="s">
        <v>40</v>
      </c>
      <c r="F35" s="14">
        <v>1</v>
      </c>
      <c r="G35" s="14" t="s">
        <v>41</v>
      </c>
      <c r="H35" s="14">
        <v>200</v>
      </c>
      <c r="I35" s="14">
        <f>D35*F35*H35</f>
        <v>80000</v>
      </c>
      <c r="J35" s="39">
        <v>240</v>
      </c>
      <c r="K35" s="14" t="s">
        <v>40</v>
      </c>
      <c r="L35" s="14">
        <v>1</v>
      </c>
      <c r="M35" s="14" t="s">
        <v>41</v>
      </c>
      <c r="N35" s="39">
        <v>180</v>
      </c>
      <c r="O35" s="33">
        <f t="shared" si="7"/>
        <v>43200</v>
      </c>
      <c r="P35" s="41" t="s">
        <v>53</v>
      </c>
    </row>
    <row r="36" spans="1:16">
      <c r="A36" s="22"/>
      <c r="B36" s="16"/>
      <c r="C36" s="21"/>
      <c r="D36" s="14"/>
      <c r="E36" s="14"/>
      <c r="F36" s="14"/>
      <c r="G36" s="14"/>
      <c r="H36" s="14"/>
      <c r="I36" s="14"/>
      <c r="J36" s="39">
        <v>1</v>
      </c>
      <c r="K36" s="14" t="s">
        <v>41</v>
      </c>
      <c r="L36" s="14">
        <v>1</v>
      </c>
      <c r="M36" s="14" t="s">
        <v>34</v>
      </c>
      <c r="N36" s="39">
        <v>2600</v>
      </c>
      <c r="O36" s="33">
        <f t="shared" si="7"/>
        <v>2600</v>
      </c>
      <c r="P36" s="41" t="s">
        <v>54</v>
      </c>
    </row>
    <row r="37" spans="1:16">
      <c r="A37" s="22"/>
      <c r="B37" s="16"/>
      <c r="C37" s="21"/>
      <c r="D37" s="14"/>
      <c r="E37" s="14"/>
      <c r="F37" s="14"/>
      <c r="G37" s="14"/>
      <c r="H37" s="14"/>
      <c r="I37" s="14"/>
      <c r="J37" s="39">
        <v>1</v>
      </c>
      <c r="K37" s="14" t="s">
        <v>41</v>
      </c>
      <c r="L37" s="14">
        <v>1</v>
      </c>
      <c r="M37" s="14" t="s">
        <v>34</v>
      </c>
      <c r="N37" s="39">
        <f>3212-2600</f>
        <v>612</v>
      </c>
      <c r="O37" s="33">
        <f t="shared" si="7"/>
        <v>612</v>
      </c>
      <c r="P37" s="41" t="s">
        <v>55</v>
      </c>
    </row>
    <row r="38" spans="1:16">
      <c r="A38" s="22"/>
      <c r="B38" s="16"/>
      <c r="C38" s="21"/>
      <c r="D38" s="14"/>
      <c r="E38" s="14"/>
      <c r="F38" s="14"/>
      <c r="G38" s="14"/>
      <c r="H38" s="14"/>
      <c r="I38" s="14"/>
      <c r="J38" s="39">
        <v>1</v>
      </c>
      <c r="K38" s="14" t="s">
        <v>41</v>
      </c>
      <c r="L38" s="14">
        <v>1</v>
      </c>
      <c r="M38" s="14" t="s">
        <v>34</v>
      </c>
      <c r="N38" s="39">
        <v>400</v>
      </c>
      <c r="O38" s="33">
        <f t="shared" si="7"/>
        <v>400</v>
      </c>
      <c r="P38" s="41" t="s">
        <v>56</v>
      </c>
    </row>
    <row r="39" spans="1:16">
      <c r="A39" s="22"/>
      <c r="B39" s="16"/>
      <c r="C39" s="21"/>
      <c r="D39" s="14"/>
      <c r="E39" s="14"/>
      <c r="F39" s="14"/>
      <c r="G39" s="14"/>
      <c r="H39" s="14"/>
      <c r="I39" s="14"/>
      <c r="J39" s="39">
        <v>1</v>
      </c>
      <c r="K39" s="14" t="s">
        <v>57</v>
      </c>
      <c r="L39" s="14">
        <v>1</v>
      </c>
      <c r="M39" s="14" t="s">
        <v>34</v>
      </c>
      <c r="N39" s="39">
        <v>2449</v>
      </c>
      <c r="O39" s="33">
        <f t="shared" si="7"/>
        <v>2449</v>
      </c>
      <c r="P39" s="41" t="s">
        <v>58</v>
      </c>
    </row>
    <row r="40" spans="1:16">
      <c r="A40" s="22"/>
      <c r="B40" s="16"/>
      <c r="C40" s="21"/>
      <c r="D40" s="14"/>
      <c r="E40" s="14"/>
      <c r="F40" s="14"/>
      <c r="G40" s="14"/>
      <c r="H40" s="14"/>
      <c r="I40" s="14"/>
      <c r="J40" s="39">
        <v>1</v>
      </c>
      <c r="K40" s="14" t="s">
        <v>57</v>
      </c>
      <c r="L40" s="14">
        <v>1</v>
      </c>
      <c r="M40" s="14" t="s">
        <v>34</v>
      </c>
      <c r="N40" s="39">
        <v>128</v>
      </c>
      <c r="O40" s="33">
        <f t="shared" si="7"/>
        <v>128</v>
      </c>
      <c r="P40" s="41" t="s">
        <v>59</v>
      </c>
    </row>
    <row r="41" spans="1:16">
      <c r="A41" s="22"/>
      <c r="B41" s="17"/>
      <c r="C41" s="21"/>
      <c r="D41" s="14"/>
      <c r="E41" s="14"/>
      <c r="F41" s="14"/>
      <c r="G41" s="14"/>
      <c r="H41" s="14"/>
      <c r="I41" s="14"/>
      <c r="J41" s="39">
        <v>1</v>
      </c>
      <c r="K41" s="14" t="s">
        <v>57</v>
      </c>
      <c r="L41" s="14">
        <v>1</v>
      </c>
      <c r="M41" s="14" t="s">
        <v>34</v>
      </c>
      <c r="N41" s="39">
        <v>940</v>
      </c>
      <c r="O41" s="33">
        <f t="shared" si="7"/>
        <v>940</v>
      </c>
      <c r="P41" s="41" t="s">
        <v>60</v>
      </c>
    </row>
    <row r="42" spans="1:16">
      <c r="A42" s="22"/>
      <c r="B42" s="13" t="s">
        <v>61</v>
      </c>
      <c r="C42" s="21" t="s">
        <v>62</v>
      </c>
      <c r="D42" s="14">
        <v>400</v>
      </c>
      <c r="E42" s="14" t="s">
        <v>40</v>
      </c>
      <c r="F42" s="14">
        <v>1</v>
      </c>
      <c r="G42" s="14" t="s">
        <v>41</v>
      </c>
      <c r="H42" s="14">
        <v>200</v>
      </c>
      <c r="I42" s="14">
        <f t="shared" ref="I42:I47" si="8">D42*F42*H42</f>
        <v>80000</v>
      </c>
      <c r="J42" s="39">
        <v>240</v>
      </c>
      <c r="K42" s="14" t="s">
        <v>40</v>
      </c>
      <c r="L42" s="14">
        <v>1</v>
      </c>
      <c r="M42" s="14" t="s">
        <v>41</v>
      </c>
      <c r="N42" s="39">
        <v>100</v>
      </c>
      <c r="O42" s="42">
        <f t="shared" si="7"/>
        <v>24000</v>
      </c>
      <c r="P42" s="41" t="s">
        <v>63</v>
      </c>
    </row>
    <row r="43" spans="1:16">
      <c r="A43" s="22"/>
      <c r="B43" s="13"/>
      <c r="C43" s="21" t="s">
        <v>64</v>
      </c>
      <c r="D43" s="14">
        <v>400</v>
      </c>
      <c r="E43" s="14" t="s">
        <v>40</v>
      </c>
      <c r="F43" s="14">
        <v>1</v>
      </c>
      <c r="G43" s="14" t="s">
        <v>41</v>
      </c>
      <c r="H43" s="14">
        <v>200</v>
      </c>
      <c r="I43" s="14">
        <f t="shared" si="8"/>
        <v>80000</v>
      </c>
      <c r="J43" s="39">
        <v>250</v>
      </c>
      <c r="K43" s="14" t="s">
        <v>40</v>
      </c>
      <c r="L43" s="14">
        <v>1</v>
      </c>
      <c r="M43" s="14" t="s">
        <v>41</v>
      </c>
      <c r="N43" s="43">
        <v>150</v>
      </c>
      <c r="O43" s="42">
        <f t="shared" si="7"/>
        <v>37500</v>
      </c>
      <c r="P43" s="44" t="s">
        <v>65</v>
      </c>
    </row>
    <row r="44" spans="1:16">
      <c r="A44" s="22"/>
      <c r="B44" s="13"/>
      <c r="C44" s="21"/>
      <c r="D44" s="14"/>
      <c r="E44" s="14"/>
      <c r="F44" s="14"/>
      <c r="G44" s="14"/>
      <c r="H44" s="14"/>
      <c r="I44" s="14"/>
      <c r="J44" s="39"/>
      <c r="K44" s="14" t="s">
        <v>40</v>
      </c>
      <c r="L44" s="14">
        <v>1</v>
      </c>
      <c r="M44" s="14" t="s">
        <v>41</v>
      </c>
      <c r="N44" s="39"/>
      <c r="O44" s="39">
        <f t="shared" si="7"/>
        <v>0</v>
      </c>
      <c r="P44" s="40"/>
    </row>
    <row r="45" spans="1:16384">
      <c r="A45" s="22"/>
      <c r="B45" s="13"/>
      <c r="C45" s="21"/>
      <c r="D45" s="14"/>
      <c r="E45" s="14"/>
      <c r="F45" s="14"/>
      <c r="G45" s="14"/>
      <c r="H45" s="14"/>
      <c r="I45" s="14"/>
      <c r="J45" s="39"/>
      <c r="K45" s="14" t="s">
        <v>40</v>
      </c>
      <c r="L45" s="14">
        <v>1</v>
      </c>
      <c r="M45" s="14" t="s">
        <v>41</v>
      </c>
      <c r="N45" s="39"/>
      <c r="O45" s="39">
        <f t="shared" si="7"/>
        <v>0</v>
      </c>
      <c r="P45" s="40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pans="1:16">
      <c r="A46" s="7" t="s">
        <v>66</v>
      </c>
      <c r="B46" s="8"/>
      <c r="C46" s="7"/>
      <c r="D46" s="7"/>
      <c r="E46" s="7"/>
      <c r="F46" s="7"/>
      <c r="G46" s="7"/>
      <c r="H46" s="7"/>
      <c r="I46" s="45">
        <f>SUM(I26:I45)</f>
        <v>424000</v>
      </c>
      <c r="J46" s="36"/>
      <c r="K46" s="36"/>
      <c r="L46" s="36"/>
      <c r="M46" s="36"/>
      <c r="N46" s="36"/>
      <c r="O46" s="37">
        <f>SUM(O26:O45)</f>
        <v>208551.5</v>
      </c>
      <c r="P46" s="46">
        <f>I46-O46</f>
        <v>215448.5</v>
      </c>
    </row>
    <row r="47" spans="1:16">
      <c r="A47" s="23" t="s">
        <v>67</v>
      </c>
      <c r="B47" s="24" t="s">
        <v>68</v>
      </c>
      <c r="C47" s="25"/>
      <c r="D47" s="26">
        <v>20</v>
      </c>
      <c r="E47" s="26" t="s">
        <v>69</v>
      </c>
      <c r="F47" s="26">
        <v>1</v>
      </c>
      <c r="G47" s="26" t="s">
        <v>70</v>
      </c>
      <c r="H47" s="27">
        <v>400</v>
      </c>
      <c r="I47" s="14">
        <f t="shared" si="8"/>
        <v>8000</v>
      </c>
      <c r="J47" s="26">
        <v>36</v>
      </c>
      <c r="K47" s="26" t="s">
        <v>69</v>
      </c>
      <c r="L47" s="26">
        <v>1</v>
      </c>
      <c r="M47" s="26" t="s">
        <v>70</v>
      </c>
      <c r="N47" s="27">
        <v>400</v>
      </c>
      <c r="O47" s="14">
        <f t="shared" ref="O47:O63" si="9">J47*L47*N47</f>
        <v>14400</v>
      </c>
      <c r="P47" s="30" t="s">
        <v>71</v>
      </c>
    </row>
    <row r="48" spans="1:16">
      <c r="A48" s="28"/>
      <c r="B48" s="24"/>
      <c r="C48" s="25"/>
      <c r="D48" s="26"/>
      <c r="E48" s="26"/>
      <c r="F48" s="26"/>
      <c r="G48" s="26"/>
      <c r="H48" s="27"/>
      <c r="I48" s="14"/>
      <c r="J48" s="26">
        <v>2</v>
      </c>
      <c r="K48" s="26" t="s">
        <v>69</v>
      </c>
      <c r="L48" s="26">
        <v>1</v>
      </c>
      <c r="M48" s="26" t="s">
        <v>70</v>
      </c>
      <c r="N48" s="27">
        <v>1000</v>
      </c>
      <c r="O48" s="14">
        <f t="shared" si="9"/>
        <v>2000</v>
      </c>
      <c r="P48" s="30" t="s">
        <v>72</v>
      </c>
    </row>
    <row r="49" spans="1:16">
      <c r="A49" s="28"/>
      <c r="B49" s="24"/>
      <c r="C49" s="25"/>
      <c r="D49" s="26"/>
      <c r="E49" s="26"/>
      <c r="F49" s="26"/>
      <c r="G49" s="26"/>
      <c r="H49" s="27"/>
      <c r="I49" s="14"/>
      <c r="J49" s="26">
        <v>1</v>
      </c>
      <c r="K49" s="26" t="s">
        <v>69</v>
      </c>
      <c r="L49" s="26">
        <v>1</v>
      </c>
      <c r="M49" s="26" t="s">
        <v>70</v>
      </c>
      <c r="N49" s="27">
        <v>1500</v>
      </c>
      <c r="O49" s="14">
        <f t="shared" si="9"/>
        <v>1500</v>
      </c>
      <c r="P49" s="30" t="s">
        <v>73</v>
      </c>
    </row>
    <row r="50" spans="1:16">
      <c r="A50" s="28"/>
      <c r="B50" s="24"/>
      <c r="C50" s="25"/>
      <c r="D50" s="26"/>
      <c r="E50" s="26"/>
      <c r="F50" s="26"/>
      <c r="G50" s="26"/>
      <c r="H50" s="27"/>
      <c r="I50" s="14"/>
      <c r="J50" s="26">
        <v>1</v>
      </c>
      <c r="K50" s="26" t="s">
        <v>69</v>
      </c>
      <c r="L50" s="26">
        <v>1</v>
      </c>
      <c r="M50" s="26" t="s">
        <v>70</v>
      </c>
      <c r="N50" s="27">
        <v>1000</v>
      </c>
      <c r="O50" s="14">
        <f t="shared" si="9"/>
        <v>1000</v>
      </c>
      <c r="P50" s="30" t="s">
        <v>74</v>
      </c>
    </row>
    <row r="51" spans="1:16">
      <c r="A51" s="28"/>
      <c r="B51" s="24"/>
      <c r="C51" s="25"/>
      <c r="D51" s="26"/>
      <c r="E51" s="26"/>
      <c r="F51" s="26"/>
      <c r="G51" s="26"/>
      <c r="H51" s="27"/>
      <c r="I51" s="14"/>
      <c r="J51" s="26">
        <v>2</v>
      </c>
      <c r="K51" s="26" t="s">
        <v>69</v>
      </c>
      <c r="L51" s="26">
        <v>1</v>
      </c>
      <c r="M51" s="26" t="s">
        <v>70</v>
      </c>
      <c r="N51" s="27">
        <v>1000</v>
      </c>
      <c r="O51" s="14">
        <f t="shared" si="9"/>
        <v>2000</v>
      </c>
      <c r="P51" s="30" t="s">
        <v>75</v>
      </c>
    </row>
    <row r="52" spans="1:16">
      <c r="A52" s="28"/>
      <c r="B52" s="24" t="s">
        <v>76</v>
      </c>
      <c r="C52" s="25"/>
      <c r="D52" s="26">
        <v>20</v>
      </c>
      <c r="E52" s="26" t="s">
        <v>69</v>
      </c>
      <c r="F52" s="26">
        <v>1</v>
      </c>
      <c r="G52" s="26" t="s">
        <v>70</v>
      </c>
      <c r="H52" s="27">
        <v>500</v>
      </c>
      <c r="I52" s="14">
        <f t="shared" ref="I52:I54" si="10">D52*F52*H52</f>
        <v>10000</v>
      </c>
      <c r="J52" s="26">
        <v>8</v>
      </c>
      <c r="K52" s="26" t="s">
        <v>69</v>
      </c>
      <c r="L52" s="26">
        <v>1</v>
      </c>
      <c r="M52" s="26" t="s">
        <v>70</v>
      </c>
      <c r="N52" s="27">
        <v>500</v>
      </c>
      <c r="O52" s="14">
        <f t="shared" si="9"/>
        <v>4000</v>
      </c>
      <c r="P52" s="47"/>
    </row>
    <row r="53" spans="1:16">
      <c r="A53" s="28"/>
      <c r="B53" s="24" t="s">
        <v>77</v>
      </c>
      <c r="C53" s="25"/>
      <c r="D53" s="26">
        <v>4</v>
      </c>
      <c r="E53" s="26" t="s">
        <v>69</v>
      </c>
      <c r="F53" s="26">
        <v>1</v>
      </c>
      <c r="G53" s="26" t="s">
        <v>70</v>
      </c>
      <c r="H53" s="27">
        <v>700</v>
      </c>
      <c r="I53" s="14">
        <f t="shared" si="10"/>
        <v>2800</v>
      </c>
      <c r="J53" s="26">
        <v>5</v>
      </c>
      <c r="K53" s="26" t="s">
        <v>69</v>
      </c>
      <c r="L53" s="26">
        <v>1</v>
      </c>
      <c r="M53" s="26" t="s">
        <v>70</v>
      </c>
      <c r="N53" s="27">
        <v>700</v>
      </c>
      <c r="O53" s="14">
        <f t="shared" si="9"/>
        <v>3500</v>
      </c>
      <c r="P53" s="47"/>
    </row>
    <row r="54" spans="1:16">
      <c r="A54" s="28"/>
      <c r="B54" s="24" t="s">
        <v>78</v>
      </c>
      <c r="C54" s="25"/>
      <c r="D54" s="26">
        <v>4</v>
      </c>
      <c r="E54" s="26" t="s">
        <v>69</v>
      </c>
      <c r="F54" s="26">
        <v>1</v>
      </c>
      <c r="G54" s="26" t="s">
        <v>70</v>
      </c>
      <c r="H54" s="27">
        <v>500</v>
      </c>
      <c r="I54" s="14">
        <f t="shared" si="10"/>
        <v>2000</v>
      </c>
      <c r="J54" s="26"/>
      <c r="K54" s="26" t="s">
        <v>69</v>
      </c>
      <c r="L54" s="26"/>
      <c r="M54" s="26" t="s">
        <v>70</v>
      </c>
      <c r="N54" s="27"/>
      <c r="O54" s="14">
        <f t="shared" si="9"/>
        <v>0</v>
      </c>
      <c r="P54" s="47"/>
    </row>
    <row r="55" spans="1:16">
      <c r="A55" s="28"/>
      <c r="B55" s="24"/>
      <c r="C55" s="25"/>
      <c r="D55" s="26"/>
      <c r="E55" s="26"/>
      <c r="F55" s="26"/>
      <c r="G55" s="26"/>
      <c r="H55" s="27"/>
      <c r="I55" s="14"/>
      <c r="J55" s="26">
        <v>1</v>
      </c>
      <c r="K55" s="26" t="s">
        <v>69</v>
      </c>
      <c r="L55" s="26">
        <v>1</v>
      </c>
      <c r="M55" s="26" t="s">
        <v>70</v>
      </c>
      <c r="N55" s="27">
        <v>900</v>
      </c>
      <c r="O55" s="14">
        <f t="shared" si="9"/>
        <v>900</v>
      </c>
      <c r="P55" s="47" t="s">
        <v>79</v>
      </c>
    </row>
    <row r="56" spans="1:16">
      <c r="A56" s="28"/>
      <c r="B56" s="24" t="s">
        <v>80</v>
      </c>
      <c r="C56" s="25"/>
      <c r="D56" s="26">
        <v>2</v>
      </c>
      <c r="E56" s="26" t="s">
        <v>69</v>
      </c>
      <c r="F56" s="26">
        <v>1</v>
      </c>
      <c r="G56" s="26" t="s">
        <v>70</v>
      </c>
      <c r="H56" s="27">
        <v>2000</v>
      </c>
      <c r="I56" s="14">
        <f t="shared" ref="I56:I60" si="11">D56*F56*H56</f>
        <v>4000</v>
      </c>
      <c r="J56" s="26">
        <v>2</v>
      </c>
      <c r="K56" s="26" t="s">
        <v>69</v>
      </c>
      <c r="L56" s="26">
        <v>1</v>
      </c>
      <c r="M56" s="26" t="s">
        <v>70</v>
      </c>
      <c r="N56" s="27">
        <v>2000</v>
      </c>
      <c r="O56" s="14">
        <f t="shared" si="9"/>
        <v>4000</v>
      </c>
      <c r="P56" s="47"/>
    </row>
    <row r="57" spans="1:16">
      <c r="A57" s="28"/>
      <c r="B57" s="24" t="s">
        <v>81</v>
      </c>
      <c r="C57" s="25"/>
      <c r="D57" s="26">
        <v>5</v>
      </c>
      <c r="E57" s="26" t="s">
        <v>69</v>
      </c>
      <c r="F57" s="26">
        <v>1</v>
      </c>
      <c r="G57" s="26" t="s">
        <v>70</v>
      </c>
      <c r="H57" s="27">
        <v>2000</v>
      </c>
      <c r="I57" s="14">
        <f t="shared" si="11"/>
        <v>10000</v>
      </c>
      <c r="J57" s="26">
        <v>6</v>
      </c>
      <c r="K57" s="26" t="s">
        <v>69</v>
      </c>
      <c r="L57" s="26">
        <v>1</v>
      </c>
      <c r="M57" s="26" t="s">
        <v>70</v>
      </c>
      <c r="N57" s="27">
        <v>2000</v>
      </c>
      <c r="O57" s="14">
        <f t="shared" si="9"/>
        <v>12000</v>
      </c>
      <c r="P57" s="30"/>
    </row>
    <row r="58" spans="1:16">
      <c r="A58" s="28"/>
      <c r="B58" s="24" t="s">
        <v>82</v>
      </c>
      <c r="C58" s="25"/>
      <c r="D58" s="26">
        <v>5</v>
      </c>
      <c r="E58" s="26" t="s">
        <v>69</v>
      </c>
      <c r="F58" s="26">
        <v>1</v>
      </c>
      <c r="G58" s="26" t="s">
        <v>70</v>
      </c>
      <c r="H58" s="27">
        <v>2500</v>
      </c>
      <c r="I58" s="14">
        <f t="shared" si="11"/>
        <v>12500</v>
      </c>
      <c r="J58" s="39">
        <v>2</v>
      </c>
      <c r="K58" s="26" t="s">
        <v>69</v>
      </c>
      <c r="L58" s="26">
        <v>1</v>
      </c>
      <c r="M58" s="26" t="s">
        <v>70</v>
      </c>
      <c r="N58" s="27">
        <v>2500</v>
      </c>
      <c r="O58" s="14">
        <f t="shared" si="9"/>
        <v>5000</v>
      </c>
      <c r="P58" s="30"/>
    </row>
    <row r="59" spans="1:16">
      <c r="A59" s="28"/>
      <c r="B59" s="24" t="s">
        <v>83</v>
      </c>
      <c r="C59" s="25"/>
      <c r="D59" s="26">
        <v>8</v>
      </c>
      <c r="E59" s="26" t="s">
        <v>69</v>
      </c>
      <c r="F59" s="26">
        <v>1</v>
      </c>
      <c r="G59" s="26" t="s">
        <v>70</v>
      </c>
      <c r="H59" s="27">
        <v>3500</v>
      </c>
      <c r="I59" s="14">
        <f t="shared" si="11"/>
        <v>28000</v>
      </c>
      <c r="J59" s="26">
        <v>7</v>
      </c>
      <c r="K59" s="26" t="s">
        <v>69</v>
      </c>
      <c r="L59" s="26">
        <v>1</v>
      </c>
      <c r="M59" s="26" t="s">
        <v>70</v>
      </c>
      <c r="N59" s="27">
        <v>3500</v>
      </c>
      <c r="O59" s="14">
        <f t="shared" si="9"/>
        <v>24500</v>
      </c>
      <c r="P59" s="47"/>
    </row>
    <row r="60" spans="1:16">
      <c r="A60" s="28"/>
      <c r="B60" s="24" t="s">
        <v>84</v>
      </c>
      <c r="C60" s="25"/>
      <c r="D60" s="26">
        <v>2</v>
      </c>
      <c r="E60" s="26" t="s">
        <v>69</v>
      </c>
      <c r="F60" s="26">
        <v>1</v>
      </c>
      <c r="G60" s="26" t="s">
        <v>70</v>
      </c>
      <c r="H60" s="27">
        <v>3000</v>
      </c>
      <c r="I60" s="14">
        <f t="shared" si="11"/>
        <v>6000</v>
      </c>
      <c r="J60" s="26">
        <v>2</v>
      </c>
      <c r="K60" s="26" t="s">
        <v>69</v>
      </c>
      <c r="L60" s="26">
        <v>1</v>
      </c>
      <c r="M60" s="26" t="s">
        <v>70</v>
      </c>
      <c r="N60" s="27">
        <v>3000</v>
      </c>
      <c r="O60" s="14">
        <f t="shared" si="9"/>
        <v>6000</v>
      </c>
      <c r="P60" s="47"/>
    </row>
    <row r="61" spans="1:16">
      <c r="A61" s="28"/>
      <c r="B61" s="24"/>
      <c r="C61" s="25"/>
      <c r="D61" s="26"/>
      <c r="E61" s="26"/>
      <c r="F61" s="26"/>
      <c r="G61" s="26"/>
      <c r="H61" s="27"/>
      <c r="I61" s="14"/>
      <c r="J61" s="26">
        <v>5</v>
      </c>
      <c r="K61" s="26" t="s">
        <v>69</v>
      </c>
      <c r="L61" s="26">
        <v>1</v>
      </c>
      <c r="M61" s="26" t="s">
        <v>70</v>
      </c>
      <c r="N61" s="27">
        <v>350</v>
      </c>
      <c r="O61" s="14">
        <f t="shared" si="9"/>
        <v>1750</v>
      </c>
      <c r="P61" s="47" t="s">
        <v>85</v>
      </c>
    </row>
    <row r="62" spans="1:16">
      <c r="A62" s="28"/>
      <c r="B62" s="24" t="s">
        <v>86</v>
      </c>
      <c r="C62" s="25"/>
      <c r="D62" s="26">
        <v>5</v>
      </c>
      <c r="E62" s="26" t="s">
        <v>69</v>
      </c>
      <c r="F62" s="26">
        <v>1</v>
      </c>
      <c r="G62" s="26" t="s">
        <v>70</v>
      </c>
      <c r="H62" s="27">
        <v>2200</v>
      </c>
      <c r="I62" s="14">
        <f t="shared" ref="I62:I71" si="12">D62*F62*H62</f>
        <v>11000</v>
      </c>
      <c r="J62" s="26">
        <v>7</v>
      </c>
      <c r="K62" s="26" t="s">
        <v>69</v>
      </c>
      <c r="L62" s="26">
        <v>1</v>
      </c>
      <c r="M62" s="26" t="s">
        <v>70</v>
      </c>
      <c r="N62" s="27">
        <v>2200</v>
      </c>
      <c r="O62" s="14">
        <f t="shared" si="9"/>
        <v>15400</v>
      </c>
      <c r="P62" s="47"/>
    </row>
    <row r="63" spans="1:16">
      <c r="A63" s="28"/>
      <c r="B63" s="24"/>
      <c r="C63" s="25"/>
      <c r="D63" s="26"/>
      <c r="E63" s="26"/>
      <c r="F63" s="26"/>
      <c r="G63" s="26"/>
      <c r="H63" s="27"/>
      <c r="I63" s="14"/>
      <c r="J63" s="26">
        <v>2</v>
      </c>
      <c r="K63" s="26" t="s">
        <v>69</v>
      </c>
      <c r="L63" s="26">
        <v>1</v>
      </c>
      <c r="M63" s="26" t="s">
        <v>70</v>
      </c>
      <c r="N63" s="27">
        <v>350</v>
      </c>
      <c r="O63" s="14">
        <f t="shared" si="9"/>
        <v>700</v>
      </c>
      <c r="P63" s="47" t="s">
        <v>87</v>
      </c>
    </row>
    <row r="64" spans="1:16">
      <c r="A64" s="28"/>
      <c r="B64" s="24" t="s">
        <v>88</v>
      </c>
      <c r="C64" s="25"/>
      <c r="D64" s="26">
        <v>5</v>
      </c>
      <c r="E64" s="26" t="s">
        <v>69</v>
      </c>
      <c r="F64" s="26">
        <v>1</v>
      </c>
      <c r="G64" s="26" t="s">
        <v>70</v>
      </c>
      <c r="H64" s="27">
        <v>3000</v>
      </c>
      <c r="I64" s="14">
        <f t="shared" si="12"/>
        <v>15000</v>
      </c>
      <c r="J64" s="26">
        <v>3</v>
      </c>
      <c r="K64" s="26" t="s">
        <v>69</v>
      </c>
      <c r="L64" s="26">
        <v>1</v>
      </c>
      <c r="M64" s="26" t="s">
        <v>70</v>
      </c>
      <c r="N64" s="27">
        <v>2500</v>
      </c>
      <c r="O64" s="14">
        <f t="shared" ref="O64:O79" si="13">J64*L64*N64</f>
        <v>7500</v>
      </c>
      <c r="P64" s="47"/>
    </row>
    <row r="65" spans="1:16">
      <c r="A65" s="28"/>
      <c r="B65" s="24" t="s">
        <v>89</v>
      </c>
      <c r="C65" s="25"/>
      <c r="D65" s="26">
        <v>8</v>
      </c>
      <c r="E65" s="26" t="s">
        <v>69</v>
      </c>
      <c r="F65" s="26">
        <v>1</v>
      </c>
      <c r="G65" s="26" t="s">
        <v>70</v>
      </c>
      <c r="H65" s="27">
        <v>3500</v>
      </c>
      <c r="I65" s="14">
        <f t="shared" si="12"/>
        <v>28000</v>
      </c>
      <c r="J65" s="26">
        <v>7</v>
      </c>
      <c r="K65" s="26" t="s">
        <v>69</v>
      </c>
      <c r="L65" s="26">
        <v>1</v>
      </c>
      <c r="M65" s="26" t="s">
        <v>70</v>
      </c>
      <c r="N65" s="27">
        <v>3500</v>
      </c>
      <c r="O65" s="14">
        <f t="shared" si="13"/>
        <v>24500</v>
      </c>
      <c r="P65" s="30"/>
    </row>
    <row r="66" spans="1:16">
      <c r="A66" s="28"/>
      <c r="B66" s="24" t="s">
        <v>90</v>
      </c>
      <c r="C66" s="25"/>
      <c r="D66" s="26">
        <v>2</v>
      </c>
      <c r="E66" s="26" t="s">
        <v>69</v>
      </c>
      <c r="F66" s="26">
        <v>1</v>
      </c>
      <c r="G66" s="26" t="s">
        <v>70</v>
      </c>
      <c r="H66" s="27">
        <v>3000</v>
      </c>
      <c r="I66" s="14">
        <f t="shared" si="12"/>
        <v>6000</v>
      </c>
      <c r="J66" s="26">
        <v>1</v>
      </c>
      <c r="K66" s="26" t="s">
        <v>69</v>
      </c>
      <c r="L66" s="26">
        <v>1</v>
      </c>
      <c r="M66" s="26" t="s">
        <v>70</v>
      </c>
      <c r="N66" s="27">
        <v>3000</v>
      </c>
      <c r="O66" s="14">
        <f t="shared" si="13"/>
        <v>3000</v>
      </c>
      <c r="P66" s="30"/>
    </row>
    <row r="67" spans="1:16">
      <c r="A67" s="28"/>
      <c r="B67" s="24" t="s">
        <v>91</v>
      </c>
      <c r="C67" s="25"/>
      <c r="D67" s="26">
        <v>20</v>
      </c>
      <c r="E67" s="26" t="s">
        <v>69</v>
      </c>
      <c r="F67" s="26">
        <v>1</v>
      </c>
      <c r="G67" s="26" t="s">
        <v>70</v>
      </c>
      <c r="H67" s="27">
        <v>2000</v>
      </c>
      <c r="I67" s="14">
        <f t="shared" si="12"/>
        <v>40000</v>
      </c>
      <c r="J67" s="26">
        <v>2</v>
      </c>
      <c r="K67" s="26" t="s">
        <v>69</v>
      </c>
      <c r="L67" s="26">
        <v>1</v>
      </c>
      <c r="M67" s="26" t="s">
        <v>70</v>
      </c>
      <c r="N67" s="27">
        <v>2000</v>
      </c>
      <c r="O67" s="14">
        <f t="shared" si="13"/>
        <v>4000</v>
      </c>
      <c r="P67" s="47"/>
    </row>
    <row r="68" spans="1:16">
      <c r="A68" s="28"/>
      <c r="B68" s="24" t="s">
        <v>92</v>
      </c>
      <c r="C68" s="25"/>
      <c r="D68" s="26">
        <v>20</v>
      </c>
      <c r="E68" s="26" t="s">
        <v>69</v>
      </c>
      <c r="F68" s="26">
        <v>1</v>
      </c>
      <c r="G68" s="26" t="s">
        <v>70</v>
      </c>
      <c r="H68" s="27">
        <v>2500</v>
      </c>
      <c r="I68" s="14">
        <f t="shared" si="12"/>
        <v>50000</v>
      </c>
      <c r="J68" s="26">
        <v>3</v>
      </c>
      <c r="K68" s="26" t="s">
        <v>69</v>
      </c>
      <c r="L68" s="26">
        <v>1</v>
      </c>
      <c r="M68" s="26" t="s">
        <v>70</v>
      </c>
      <c r="N68" s="27">
        <v>2500</v>
      </c>
      <c r="O68" s="14">
        <f t="shared" si="13"/>
        <v>7500</v>
      </c>
      <c r="P68" s="47"/>
    </row>
    <row r="69" spans="1:16">
      <c r="A69" s="28"/>
      <c r="B69" s="24" t="s">
        <v>93</v>
      </c>
      <c r="C69" s="25"/>
      <c r="D69" s="26">
        <v>4</v>
      </c>
      <c r="E69" s="26" t="s">
        <v>69</v>
      </c>
      <c r="F69" s="26">
        <v>1</v>
      </c>
      <c r="G69" s="26" t="s">
        <v>70</v>
      </c>
      <c r="H69" s="27">
        <v>3500</v>
      </c>
      <c r="I69" s="14">
        <f t="shared" si="12"/>
        <v>14000</v>
      </c>
      <c r="J69" s="26">
        <v>5</v>
      </c>
      <c r="K69" s="26" t="s">
        <v>69</v>
      </c>
      <c r="L69" s="26">
        <v>1</v>
      </c>
      <c r="M69" s="26" t="s">
        <v>70</v>
      </c>
      <c r="N69" s="27">
        <v>3500</v>
      </c>
      <c r="O69" s="14">
        <f t="shared" si="13"/>
        <v>17500</v>
      </c>
      <c r="P69" s="47"/>
    </row>
    <row r="70" spans="1:16">
      <c r="A70" s="28"/>
      <c r="B70" s="24" t="s">
        <v>94</v>
      </c>
      <c r="C70" s="25"/>
      <c r="D70" s="26">
        <v>4</v>
      </c>
      <c r="E70" s="26" t="s">
        <v>69</v>
      </c>
      <c r="F70" s="26">
        <v>1</v>
      </c>
      <c r="G70" s="26" t="s">
        <v>70</v>
      </c>
      <c r="H70" s="27">
        <v>2500</v>
      </c>
      <c r="I70" s="14">
        <f t="shared" si="12"/>
        <v>10000</v>
      </c>
      <c r="J70" s="26"/>
      <c r="K70" s="26" t="s">
        <v>69</v>
      </c>
      <c r="L70" s="26"/>
      <c r="M70" s="26" t="s">
        <v>70</v>
      </c>
      <c r="N70" s="27"/>
      <c r="O70" s="14">
        <f t="shared" si="13"/>
        <v>0</v>
      </c>
      <c r="P70" s="47"/>
    </row>
    <row r="71" spans="1:16">
      <c r="A71" s="28"/>
      <c r="B71" s="24" t="s">
        <v>95</v>
      </c>
      <c r="C71" s="25"/>
      <c r="D71" s="26">
        <v>2</v>
      </c>
      <c r="E71" s="26" t="s">
        <v>69</v>
      </c>
      <c r="F71" s="26">
        <v>1</v>
      </c>
      <c r="G71" s="26" t="s">
        <v>70</v>
      </c>
      <c r="H71" s="27">
        <v>2000</v>
      </c>
      <c r="I71" s="14">
        <f t="shared" si="12"/>
        <v>4000</v>
      </c>
      <c r="J71" s="26"/>
      <c r="K71" s="26" t="s">
        <v>69</v>
      </c>
      <c r="L71" s="26"/>
      <c r="M71" s="26" t="s">
        <v>70</v>
      </c>
      <c r="N71" s="27"/>
      <c r="O71" s="14">
        <f t="shared" si="13"/>
        <v>0</v>
      </c>
      <c r="P71" s="30"/>
    </row>
    <row r="72" spans="1:16">
      <c r="A72" s="28"/>
      <c r="B72" s="24"/>
      <c r="C72" s="25"/>
      <c r="D72" s="26"/>
      <c r="E72" s="26"/>
      <c r="F72" s="26"/>
      <c r="G72" s="26"/>
      <c r="H72" s="27"/>
      <c r="I72" s="14"/>
      <c r="J72" s="26">
        <v>6</v>
      </c>
      <c r="K72" s="26" t="s">
        <v>69</v>
      </c>
      <c r="L72" s="26">
        <v>1</v>
      </c>
      <c r="M72" s="26" t="s">
        <v>70</v>
      </c>
      <c r="N72" s="27">
        <v>350</v>
      </c>
      <c r="O72" s="14">
        <f t="shared" si="13"/>
        <v>2100</v>
      </c>
      <c r="P72" s="30" t="s">
        <v>96</v>
      </c>
    </row>
    <row r="73" spans="1:16">
      <c r="A73" s="28"/>
      <c r="B73" s="24"/>
      <c r="C73" s="25"/>
      <c r="D73" s="26"/>
      <c r="E73" s="26"/>
      <c r="F73" s="26"/>
      <c r="G73" s="26"/>
      <c r="H73" s="27"/>
      <c r="I73" s="14"/>
      <c r="J73" s="26">
        <v>1</v>
      </c>
      <c r="K73" s="26" t="s">
        <v>69</v>
      </c>
      <c r="L73" s="26">
        <v>1</v>
      </c>
      <c r="M73" s="26" t="s">
        <v>70</v>
      </c>
      <c r="N73" s="27">
        <v>500</v>
      </c>
      <c r="O73" s="14">
        <f t="shared" si="13"/>
        <v>500</v>
      </c>
      <c r="P73" s="30" t="s">
        <v>97</v>
      </c>
    </row>
    <row r="74" spans="1:16">
      <c r="A74" s="28"/>
      <c r="B74" s="24"/>
      <c r="C74" s="25"/>
      <c r="D74" s="26"/>
      <c r="E74" s="26"/>
      <c r="F74" s="26"/>
      <c r="G74" s="26"/>
      <c r="H74" s="27"/>
      <c r="I74" s="14"/>
      <c r="J74" s="26">
        <v>1</v>
      </c>
      <c r="K74" s="26" t="s">
        <v>69</v>
      </c>
      <c r="L74" s="26">
        <v>1</v>
      </c>
      <c r="M74" s="26" t="s">
        <v>70</v>
      </c>
      <c r="N74" s="27">
        <v>700</v>
      </c>
      <c r="O74" s="14">
        <f t="shared" si="13"/>
        <v>700</v>
      </c>
      <c r="P74" s="30" t="s">
        <v>98</v>
      </c>
    </row>
    <row r="75" spans="1:16384">
      <c r="A75" s="28"/>
      <c r="B75" s="24"/>
      <c r="C75" s="25"/>
      <c r="D75" s="26"/>
      <c r="E75" s="26"/>
      <c r="F75" s="26"/>
      <c r="G75" s="26"/>
      <c r="H75" s="27"/>
      <c r="I75" s="14"/>
      <c r="J75" s="39">
        <v>3</v>
      </c>
      <c r="K75" s="26" t="s">
        <v>69</v>
      </c>
      <c r="L75" s="26">
        <v>1</v>
      </c>
      <c r="M75" s="26" t="s">
        <v>70</v>
      </c>
      <c r="N75" s="27">
        <v>400</v>
      </c>
      <c r="O75" s="14">
        <f t="shared" si="13"/>
        <v>1200</v>
      </c>
      <c r="P75" s="30" t="s">
        <v>99</v>
      </c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pans="1:16384">
      <c r="A76" s="28"/>
      <c r="B76" s="24"/>
      <c r="C76" s="25"/>
      <c r="D76" s="26"/>
      <c r="E76" s="26"/>
      <c r="F76" s="26"/>
      <c r="G76" s="26"/>
      <c r="H76" s="27"/>
      <c r="I76" s="14"/>
      <c r="J76" s="39">
        <v>2</v>
      </c>
      <c r="K76" s="26" t="s">
        <v>69</v>
      </c>
      <c r="L76" s="26">
        <v>1</v>
      </c>
      <c r="M76" s="26" t="s">
        <v>70</v>
      </c>
      <c r="N76" s="27">
        <v>650</v>
      </c>
      <c r="O76" s="14">
        <f t="shared" si="13"/>
        <v>1300</v>
      </c>
      <c r="P76" s="30" t="s">
        <v>100</v>
      </c>
      <c r="WLM76"/>
      <c r="WLN76"/>
      <c r="WLO76"/>
      <c r="WLP76"/>
      <c r="WLQ76"/>
      <c r="WLR76"/>
      <c r="WLS76"/>
      <c r="WLT76"/>
      <c r="WLU76"/>
      <c r="WLV76"/>
      <c r="WLW76"/>
      <c r="WLX76"/>
      <c r="WLY76"/>
      <c r="WLZ76"/>
      <c r="WMA76"/>
      <c r="WMB76"/>
      <c r="WMC76"/>
      <c r="WMD76"/>
      <c r="WME76"/>
      <c r="WMF76"/>
      <c r="WMG76"/>
      <c r="WMH76"/>
      <c r="WMI76"/>
      <c r="WMJ76"/>
      <c r="WMK76"/>
      <c r="WML76"/>
      <c r="WMM76"/>
      <c r="WMN76"/>
      <c r="WMO76"/>
      <c r="WMP76"/>
      <c r="WMQ76"/>
      <c r="WMR76"/>
      <c r="WMS76"/>
      <c r="WMT76"/>
      <c r="WMU76"/>
      <c r="WMV76"/>
      <c r="WMW76"/>
      <c r="WMX76"/>
      <c r="WMY76"/>
      <c r="WMZ76"/>
      <c r="WNA76"/>
      <c r="WNB76"/>
      <c r="WNC76"/>
      <c r="WND76"/>
      <c r="WNE76"/>
      <c r="WNF76"/>
      <c r="WNG76"/>
      <c r="WNH76"/>
      <c r="WNI76"/>
      <c r="WNJ76"/>
      <c r="WNK76"/>
      <c r="WNL76"/>
      <c r="WNM76"/>
      <c r="WNN76"/>
      <c r="WNO76"/>
      <c r="WNP76"/>
      <c r="WNQ76"/>
      <c r="WNR76"/>
      <c r="WNS76"/>
      <c r="WNT76"/>
      <c r="WNU76"/>
      <c r="WNV76"/>
      <c r="WNW76"/>
      <c r="WNX76"/>
      <c r="WNY76"/>
      <c r="WNZ76"/>
      <c r="WOA76"/>
      <c r="WOB76"/>
      <c r="WOC76"/>
      <c r="WOD76"/>
      <c r="WOE76"/>
      <c r="WOF76"/>
      <c r="WOG76"/>
      <c r="WOH76"/>
      <c r="WOI76"/>
      <c r="WOJ76"/>
      <c r="WOK76"/>
      <c r="WOL76"/>
      <c r="WOM76"/>
      <c r="WON76"/>
      <c r="WOO76"/>
      <c r="WOP76"/>
      <c r="WOQ76"/>
      <c r="WOR76"/>
      <c r="WOS76"/>
      <c r="WOT76"/>
      <c r="WOU76"/>
      <c r="WOV76"/>
      <c r="WOW76"/>
      <c r="WOX76"/>
      <c r="WOY76"/>
      <c r="WOZ76"/>
      <c r="WPA76"/>
      <c r="WPB76"/>
      <c r="WPC76"/>
      <c r="WPD76"/>
      <c r="WPE76"/>
      <c r="WPF76"/>
      <c r="WPG76"/>
      <c r="WPH76"/>
      <c r="WPI76"/>
      <c r="WPJ76"/>
      <c r="WPK76"/>
      <c r="WPL76"/>
      <c r="WPM76"/>
      <c r="WPN76"/>
      <c r="WPO76"/>
      <c r="WPP76"/>
      <c r="WPQ76"/>
      <c r="WPR76"/>
      <c r="WPS76"/>
      <c r="WPT76"/>
      <c r="WPU76"/>
      <c r="WPV76"/>
      <c r="WPW76"/>
      <c r="WPX76"/>
      <c r="WPY76"/>
      <c r="WPZ76"/>
      <c r="WQA76"/>
      <c r="WQB76"/>
      <c r="WQC76"/>
      <c r="WQD76"/>
      <c r="WQE76"/>
      <c r="WQF76"/>
      <c r="WQG76"/>
      <c r="WQH76"/>
      <c r="WQI76"/>
      <c r="WQJ76"/>
      <c r="WQK76"/>
      <c r="WQL76"/>
      <c r="WQM76"/>
      <c r="WQN76"/>
      <c r="WQO76"/>
      <c r="WQP76"/>
      <c r="WQQ76"/>
      <c r="WQR76"/>
      <c r="WQS76"/>
      <c r="WQT76"/>
      <c r="WQU76"/>
      <c r="WQV76"/>
      <c r="WQW76"/>
      <c r="WQX76"/>
      <c r="WQY76"/>
      <c r="WQZ76"/>
      <c r="WRA76"/>
      <c r="WRB76"/>
      <c r="WRC76"/>
      <c r="WRD76"/>
      <c r="WRE76"/>
      <c r="WRF76"/>
      <c r="WRG76"/>
      <c r="WRH76"/>
      <c r="WRI76"/>
      <c r="WRJ76"/>
      <c r="WRK76"/>
      <c r="WRL76"/>
      <c r="WRM76"/>
      <c r="WRN76"/>
      <c r="WRO76"/>
      <c r="WRP76"/>
      <c r="WRQ76"/>
      <c r="WRR76"/>
      <c r="WRS76"/>
      <c r="WRT76"/>
      <c r="WRU76"/>
      <c r="WRV76"/>
      <c r="WRW76"/>
      <c r="WRX76"/>
      <c r="WRY76"/>
      <c r="WRZ76"/>
      <c r="WSA76"/>
      <c r="WSB76"/>
      <c r="WSC76"/>
      <c r="WSD76"/>
      <c r="WSE76"/>
      <c r="WSF76"/>
      <c r="WSG76"/>
      <c r="WSH76"/>
      <c r="WSI76"/>
      <c r="WSJ76"/>
      <c r="WSK76"/>
      <c r="WSL76"/>
      <c r="WSM76"/>
      <c r="WSN76"/>
      <c r="WSO76"/>
      <c r="WSP76"/>
      <c r="WSQ76"/>
      <c r="WSR76"/>
      <c r="WSS76"/>
      <c r="WST76"/>
      <c r="WSU76"/>
      <c r="WSV76"/>
      <c r="WSW76"/>
      <c r="WSX76"/>
      <c r="WSY76"/>
      <c r="WSZ76"/>
      <c r="WTA76"/>
      <c r="WTB76"/>
      <c r="WTC76"/>
      <c r="WTD76"/>
      <c r="WTE76"/>
      <c r="WTF76"/>
      <c r="WTG76"/>
      <c r="WTH76"/>
      <c r="WTI76"/>
      <c r="WTJ76"/>
      <c r="WTK76"/>
      <c r="WTL76"/>
      <c r="WTM76"/>
      <c r="WTN76"/>
      <c r="WTO76"/>
      <c r="WTP76"/>
      <c r="WTQ76"/>
      <c r="WTR76"/>
      <c r="WTS76"/>
      <c r="WTT76"/>
      <c r="WTU76"/>
      <c r="WTV76"/>
      <c r="WTW76"/>
      <c r="WTX76"/>
      <c r="WTY76"/>
      <c r="WTZ76"/>
      <c r="WUA76"/>
      <c r="WUB76"/>
      <c r="WUC76"/>
      <c r="WUD76"/>
      <c r="WUE76"/>
      <c r="WUF76"/>
      <c r="WUG76"/>
      <c r="WUH76"/>
      <c r="WUI76"/>
      <c r="WUJ76"/>
      <c r="WUK76"/>
      <c r="WUL76"/>
      <c r="WUM76"/>
      <c r="WUN76"/>
      <c r="WUO76"/>
      <c r="WUP76"/>
      <c r="WUQ76"/>
      <c r="WUR76"/>
      <c r="WUS76"/>
      <c r="WUT76"/>
      <c r="WUU76"/>
      <c r="WUV76"/>
      <c r="WUW76"/>
      <c r="WUX76"/>
      <c r="WUY76"/>
      <c r="WUZ76"/>
      <c r="WVA76"/>
      <c r="WVB76"/>
      <c r="WVC76"/>
      <c r="WVD76"/>
      <c r="WVE76"/>
      <c r="WVF76"/>
      <c r="WVG76"/>
      <c r="WVH76"/>
      <c r="WVI76"/>
      <c r="WVJ76"/>
      <c r="WVK76"/>
      <c r="WVL76"/>
      <c r="WVM76"/>
      <c r="WVN76"/>
      <c r="WVO76"/>
      <c r="WVP76"/>
      <c r="WVQ76"/>
      <c r="WVR76"/>
      <c r="WVS76"/>
      <c r="WVT76"/>
      <c r="WVU76"/>
      <c r="WVV76"/>
      <c r="WVW76"/>
      <c r="WVX76"/>
      <c r="WVY76"/>
      <c r="WVZ76"/>
      <c r="WWA76"/>
      <c r="WWB76"/>
      <c r="WWC76"/>
      <c r="WWD76"/>
      <c r="WWE76"/>
      <c r="WWF76"/>
      <c r="WWG76"/>
      <c r="WWH76"/>
      <c r="WWI76"/>
      <c r="WWJ76"/>
      <c r="WWK76"/>
      <c r="WWL76"/>
      <c r="WWM76"/>
      <c r="WWN76"/>
      <c r="WWO76"/>
      <c r="WWP76"/>
      <c r="WWQ76"/>
      <c r="WWR76"/>
      <c r="WWS76"/>
      <c r="WWT76"/>
      <c r="WWU76"/>
      <c r="WWV76"/>
      <c r="WWW76"/>
      <c r="WWX76"/>
      <c r="WWY76"/>
      <c r="WWZ76"/>
      <c r="WXA76"/>
      <c r="WXB76"/>
      <c r="WXC76"/>
      <c r="WXD76"/>
      <c r="WXE76"/>
      <c r="WXF76"/>
      <c r="WXG76"/>
      <c r="WXH76"/>
      <c r="WXI76"/>
      <c r="WXJ76"/>
      <c r="WXK76"/>
      <c r="WXL76"/>
      <c r="WXM76"/>
      <c r="WXN76"/>
      <c r="WXO76"/>
      <c r="WXP76"/>
      <c r="WXQ76"/>
      <c r="WXR76"/>
      <c r="WXS76"/>
      <c r="WXT76"/>
      <c r="WXU76"/>
      <c r="WXV76"/>
      <c r="WXW76"/>
      <c r="WXX76"/>
      <c r="WXY76"/>
      <c r="WXZ76"/>
      <c r="WYA76"/>
      <c r="WYB76"/>
      <c r="WYC76"/>
      <c r="WYD76"/>
      <c r="WYE76"/>
      <c r="WYF76"/>
      <c r="WYG76"/>
      <c r="WYH76"/>
      <c r="WYI76"/>
      <c r="WYJ76"/>
      <c r="WYK76"/>
      <c r="WYL76"/>
      <c r="WYM76"/>
      <c r="WYN76"/>
      <c r="WYO76"/>
      <c r="WYP76"/>
      <c r="WYQ76"/>
      <c r="WYR76"/>
      <c r="WYS76"/>
      <c r="WYT76"/>
      <c r="WYU76"/>
      <c r="WYV76"/>
      <c r="WYW76"/>
      <c r="WYX76"/>
      <c r="WYY76"/>
      <c r="WYZ76"/>
      <c r="WZA76"/>
      <c r="WZB76"/>
      <c r="WZC76"/>
      <c r="WZD76"/>
      <c r="WZE76"/>
      <c r="WZF76"/>
      <c r="WZG76"/>
      <c r="WZH76"/>
      <c r="WZI76"/>
      <c r="WZJ76"/>
      <c r="WZK76"/>
      <c r="WZL76"/>
      <c r="WZM76"/>
      <c r="WZN76"/>
      <c r="WZO76"/>
      <c r="WZP76"/>
      <c r="WZQ76"/>
      <c r="WZR76"/>
      <c r="WZS76"/>
      <c r="WZT76"/>
      <c r="WZU76"/>
      <c r="WZV76"/>
      <c r="WZW76"/>
      <c r="WZX76"/>
      <c r="WZY76"/>
      <c r="WZZ76"/>
      <c r="XAA76"/>
      <c r="XAB76"/>
      <c r="XAC76"/>
      <c r="XAD76"/>
      <c r="XAE76"/>
      <c r="XAF76"/>
      <c r="XAG76"/>
      <c r="XAH76"/>
      <c r="XAI76"/>
      <c r="XAJ76"/>
      <c r="XAK76"/>
      <c r="XAL76"/>
      <c r="XAM76"/>
      <c r="XAN76"/>
      <c r="XAO76"/>
      <c r="XAP76"/>
      <c r="XAQ76"/>
      <c r="XAR76"/>
      <c r="XAS76"/>
      <c r="XAT76"/>
      <c r="XAU76"/>
      <c r="XAV76"/>
      <c r="XAW76"/>
      <c r="XAX76"/>
      <c r="XAY76"/>
      <c r="XAZ76"/>
      <c r="XBA76"/>
      <c r="XBB76"/>
      <c r="XBC76"/>
      <c r="XBD76"/>
      <c r="XBE76"/>
      <c r="XBF76"/>
      <c r="XBG76"/>
      <c r="XBH76"/>
      <c r="XBI76"/>
      <c r="XBJ76"/>
      <c r="XBK76"/>
      <c r="XBL76"/>
      <c r="XBM76"/>
      <c r="XBN76"/>
      <c r="XBO76"/>
      <c r="XBP76"/>
      <c r="XBQ76"/>
      <c r="XBR76"/>
      <c r="XBS76"/>
      <c r="XBT76"/>
      <c r="XBU76"/>
      <c r="XBV76"/>
      <c r="XBW76"/>
      <c r="XBX76"/>
      <c r="XBY76"/>
      <c r="XBZ76"/>
      <c r="XCA76"/>
      <c r="XCB76"/>
      <c r="XCC76"/>
      <c r="XCD76"/>
      <c r="XCE76"/>
      <c r="XCF76"/>
      <c r="XCG76"/>
      <c r="XCH76"/>
      <c r="XCI76"/>
      <c r="XCJ76"/>
      <c r="XCK76"/>
      <c r="XCL76"/>
      <c r="XCM76"/>
      <c r="XCN76"/>
      <c r="XCO76"/>
      <c r="XCP76"/>
      <c r="XCQ76"/>
      <c r="XCR76"/>
      <c r="XCS76"/>
      <c r="XCT76"/>
      <c r="XCU76"/>
      <c r="XCV76"/>
      <c r="XCW76"/>
      <c r="XCX76"/>
      <c r="XCY76"/>
      <c r="XCZ76"/>
      <c r="XDA76"/>
      <c r="XDB76"/>
      <c r="XDC76"/>
      <c r="XDD76"/>
      <c r="XDE76"/>
      <c r="XDF76"/>
      <c r="XDG76"/>
      <c r="XDH76"/>
      <c r="XDI76"/>
      <c r="XDJ76"/>
      <c r="XDK76"/>
      <c r="XDL7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pans="1:16384">
      <c r="A77" s="28"/>
      <c r="B77" s="24"/>
      <c r="C77" s="25"/>
      <c r="D77" s="26"/>
      <c r="E77" s="26"/>
      <c r="F77" s="26"/>
      <c r="G77" s="26"/>
      <c r="H77" s="27"/>
      <c r="I77" s="14"/>
      <c r="J77" s="39">
        <v>1</v>
      </c>
      <c r="K77" s="26" t="s">
        <v>69</v>
      </c>
      <c r="L77" s="26">
        <v>1</v>
      </c>
      <c r="M77" s="26" t="s">
        <v>70</v>
      </c>
      <c r="N77" s="27">
        <v>2800</v>
      </c>
      <c r="O77" s="14">
        <f t="shared" si="13"/>
        <v>2800</v>
      </c>
      <c r="P77" s="30" t="s">
        <v>101</v>
      </c>
      <c r="WLM77"/>
      <c r="WLN77"/>
      <c r="WLO77"/>
      <c r="WLP77"/>
      <c r="WLQ77"/>
      <c r="WLR77"/>
      <c r="WLS77"/>
      <c r="WLT77"/>
      <c r="WLU77"/>
      <c r="WLV77"/>
      <c r="WLW77"/>
      <c r="WLX77"/>
      <c r="WLY77"/>
      <c r="WLZ77"/>
      <c r="WMA77"/>
      <c r="WMB77"/>
      <c r="WMC77"/>
      <c r="WMD77"/>
      <c r="WME77"/>
      <c r="WMF77"/>
      <c r="WMG77"/>
      <c r="WMH77"/>
      <c r="WMI77"/>
      <c r="WMJ77"/>
      <c r="WMK77"/>
      <c r="WML77"/>
      <c r="WMM77"/>
      <c r="WMN77"/>
      <c r="WMO77"/>
      <c r="WMP77"/>
      <c r="WMQ77"/>
      <c r="WMR77"/>
      <c r="WMS77"/>
      <c r="WMT77"/>
      <c r="WMU77"/>
      <c r="WMV77"/>
      <c r="WMW77"/>
      <c r="WMX77"/>
      <c r="WMY77"/>
      <c r="WMZ77"/>
      <c r="WNA77"/>
      <c r="WNB77"/>
      <c r="WNC77"/>
      <c r="WND77"/>
      <c r="WNE77"/>
      <c r="WNF77"/>
      <c r="WNG77"/>
      <c r="WNH77"/>
      <c r="WNI77"/>
      <c r="WNJ77"/>
      <c r="WNK77"/>
      <c r="WNL77"/>
      <c r="WNM77"/>
      <c r="WNN77"/>
      <c r="WNO77"/>
      <c r="WNP77"/>
      <c r="WNQ77"/>
      <c r="WNR77"/>
      <c r="WNS77"/>
      <c r="WNT77"/>
      <c r="WNU77"/>
      <c r="WNV77"/>
      <c r="WNW77"/>
      <c r="WNX77"/>
      <c r="WNY77"/>
      <c r="WNZ77"/>
      <c r="WOA77"/>
      <c r="WOB77"/>
      <c r="WOC77"/>
      <c r="WOD77"/>
      <c r="WOE77"/>
      <c r="WOF77"/>
      <c r="WOG77"/>
      <c r="WOH77"/>
      <c r="WOI77"/>
      <c r="WOJ77"/>
      <c r="WOK77"/>
      <c r="WOL77"/>
      <c r="WOM77"/>
      <c r="WON77"/>
      <c r="WOO77"/>
      <c r="WOP77"/>
      <c r="WOQ77"/>
      <c r="WOR77"/>
      <c r="WOS77"/>
      <c r="WOT77"/>
      <c r="WOU77"/>
      <c r="WOV77"/>
      <c r="WOW77"/>
      <c r="WOX77"/>
      <c r="WOY77"/>
      <c r="WOZ77"/>
      <c r="WPA77"/>
      <c r="WPB77"/>
      <c r="WPC77"/>
      <c r="WPD77"/>
      <c r="WPE77"/>
      <c r="WPF77"/>
      <c r="WPG77"/>
      <c r="WPH77"/>
      <c r="WPI77"/>
      <c r="WPJ77"/>
      <c r="WPK77"/>
      <c r="WPL77"/>
      <c r="WPM77"/>
      <c r="WPN77"/>
      <c r="WPO77"/>
      <c r="WPP77"/>
      <c r="WPQ77"/>
      <c r="WPR77"/>
      <c r="WPS77"/>
      <c r="WPT77"/>
      <c r="WPU77"/>
      <c r="WPV77"/>
      <c r="WPW77"/>
      <c r="WPX77"/>
      <c r="WPY77"/>
      <c r="WPZ77"/>
      <c r="WQA77"/>
      <c r="WQB77"/>
      <c r="WQC77"/>
      <c r="WQD77"/>
      <c r="WQE77"/>
      <c r="WQF77"/>
      <c r="WQG77"/>
      <c r="WQH77"/>
      <c r="WQI77"/>
      <c r="WQJ77"/>
      <c r="WQK77"/>
      <c r="WQL77"/>
      <c r="WQM77"/>
      <c r="WQN77"/>
      <c r="WQO77"/>
      <c r="WQP77"/>
      <c r="WQQ77"/>
      <c r="WQR77"/>
      <c r="WQS77"/>
      <c r="WQT77"/>
      <c r="WQU77"/>
      <c r="WQV77"/>
      <c r="WQW77"/>
      <c r="WQX77"/>
      <c r="WQY77"/>
      <c r="WQZ77"/>
      <c r="WRA77"/>
      <c r="WRB77"/>
      <c r="WRC77"/>
      <c r="WRD77"/>
      <c r="WRE77"/>
      <c r="WRF77"/>
      <c r="WRG77"/>
      <c r="WRH77"/>
      <c r="WRI77"/>
      <c r="WRJ77"/>
      <c r="WRK77"/>
      <c r="WRL77"/>
      <c r="WRM77"/>
      <c r="WRN77"/>
      <c r="WRO77"/>
      <c r="WRP77"/>
      <c r="WRQ77"/>
      <c r="WRR77"/>
      <c r="WRS77"/>
      <c r="WRT77"/>
      <c r="WRU77"/>
      <c r="WRV77"/>
      <c r="WRW77"/>
      <c r="WRX77"/>
      <c r="WRY77"/>
      <c r="WRZ77"/>
      <c r="WSA77"/>
      <c r="WSB77"/>
      <c r="WSC77"/>
      <c r="WSD77"/>
      <c r="WSE77"/>
      <c r="WSF77"/>
      <c r="WSG77"/>
      <c r="WSH77"/>
      <c r="WSI77"/>
      <c r="WSJ77"/>
      <c r="WSK77"/>
      <c r="WSL77"/>
      <c r="WSM77"/>
      <c r="WSN77"/>
      <c r="WSO77"/>
      <c r="WSP77"/>
      <c r="WSQ77"/>
      <c r="WSR77"/>
      <c r="WSS77"/>
      <c r="WST77"/>
      <c r="WSU77"/>
      <c r="WSV77"/>
      <c r="WSW77"/>
      <c r="WSX77"/>
      <c r="WSY77"/>
      <c r="WSZ77"/>
      <c r="WTA77"/>
      <c r="WTB77"/>
      <c r="WTC77"/>
      <c r="WTD77"/>
      <c r="WTE77"/>
      <c r="WTF77"/>
      <c r="WTG77"/>
      <c r="WTH77"/>
      <c r="WTI77"/>
      <c r="WTJ77"/>
      <c r="WTK77"/>
      <c r="WTL77"/>
      <c r="WTM77"/>
      <c r="WTN77"/>
      <c r="WTO77"/>
      <c r="WTP77"/>
      <c r="WTQ77"/>
      <c r="WTR77"/>
      <c r="WTS77"/>
      <c r="WTT77"/>
      <c r="WTU77"/>
      <c r="WTV77"/>
      <c r="WTW77"/>
      <c r="WTX77"/>
      <c r="WTY77"/>
      <c r="WTZ77"/>
      <c r="WUA77"/>
      <c r="WUB77"/>
      <c r="WUC77"/>
      <c r="WUD77"/>
      <c r="WUE77"/>
      <c r="WUF77"/>
      <c r="WUG77"/>
      <c r="WUH77"/>
      <c r="WUI77"/>
      <c r="WUJ77"/>
      <c r="WUK77"/>
      <c r="WUL77"/>
      <c r="WUM77"/>
      <c r="WUN77"/>
      <c r="WUO77"/>
      <c r="WUP77"/>
      <c r="WUQ77"/>
      <c r="WUR77"/>
      <c r="WUS77"/>
      <c r="WUT77"/>
      <c r="WUU77"/>
      <c r="WUV77"/>
      <c r="WUW77"/>
      <c r="WUX77"/>
      <c r="WUY77"/>
      <c r="WUZ77"/>
      <c r="WVA77"/>
      <c r="WVB77"/>
      <c r="WVC77"/>
      <c r="WVD77"/>
      <c r="WVE77"/>
      <c r="WVF77"/>
      <c r="WVG77"/>
      <c r="WVH77"/>
      <c r="WVI77"/>
      <c r="WVJ77"/>
      <c r="WVK77"/>
      <c r="WVL77"/>
      <c r="WVM77"/>
      <c r="WVN77"/>
      <c r="WVO77"/>
      <c r="WVP77"/>
      <c r="WVQ77"/>
      <c r="WVR77"/>
      <c r="WVS77"/>
      <c r="WVT77"/>
      <c r="WVU77"/>
      <c r="WVV77"/>
      <c r="WVW77"/>
      <c r="WVX77"/>
      <c r="WVY77"/>
      <c r="WVZ77"/>
      <c r="WWA77"/>
      <c r="WWB77"/>
      <c r="WWC77"/>
      <c r="WWD77"/>
      <c r="WWE77"/>
      <c r="WWF77"/>
      <c r="WWG77"/>
      <c r="WWH77"/>
      <c r="WWI77"/>
      <c r="WWJ77"/>
      <c r="WWK77"/>
      <c r="WWL77"/>
      <c r="WWM77"/>
      <c r="WWN77"/>
      <c r="WWO77"/>
      <c r="WWP77"/>
      <c r="WWQ77"/>
      <c r="WWR77"/>
      <c r="WWS77"/>
      <c r="WWT77"/>
      <c r="WWU77"/>
      <c r="WWV77"/>
      <c r="WWW77"/>
      <c r="WWX77"/>
      <c r="WWY77"/>
      <c r="WWZ77"/>
      <c r="WXA77"/>
      <c r="WXB77"/>
      <c r="WXC77"/>
      <c r="WXD77"/>
      <c r="WXE77"/>
      <c r="WXF77"/>
      <c r="WXG77"/>
      <c r="WXH77"/>
      <c r="WXI77"/>
      <c r="WXJ77"/>
      <c r="WXK77"/>
      <c r="WXL77"/>
      <c r="WXM77"/>
      <c r="WXN77"/>
      <c r="WXO77"/>
      <c r="WXP77"/>
      <c r="WXQ77"/>
      <c r="WXR77"/>
      <c r="WXS77"/>
      <c r="WXT77"/>
      <c r="WXU77"/>
      <c r="WXV77"/>
      <c r="WXW77"/>
      <c r="WXX77"/>
      <c r="WXY77"/>
      <c r="WXZ77"/>
      <c r="WYA77"/>
      <c r="WYB77"/>
      <c r="WYC77"/>
      <c r="WYD77"/>
      <c r="WYE77"/>
      <c r="WYF77"/>
      <c r="WYG77"/>
      <c r="WYH77"/>
      <c r="WYI77"/>
      <c r="WYJ77"/>
      <c r="WYK77"/>
      <c r="WYL77"/>
      <c r="WYM77"/>
      <c r="WYN77"/>
      <c r="WYO77"/>
      <c r="WYP77"/>
      <c r="WYQ77"/>
      <c r="WYR77"/>
      <c r="WYS77"/>
      <c r="WYT77"/>
      <c r="WYU77"/>
      <c r="WYV77"/>
      <c r="WYW77"/>
      <c r="WYX77"/>
      <c r="WYY77"/>
      <c r="WYZ77"/>
      <c r="WZA77"/>
      <c r="WZB77"/>
      <c r="WZC77"/>
      <c r="WZD77"/>
      <c r="WZE77"/>
      <c r="WZF77"/>
      <c r="WZG77"/>
      <c r="WZH77"/>
      <c r="WZI77"/>
      <c r="WZJ77"/>
      <c r="WZK77"/>
      <c r="WZL77"/>
      <c r="WZM77"/>
      <c r="WZN77"/>
      <c r="WZO77"/>
      <c r="WZP77"/>
      <c r="WZQ77"/>
      <c r="WZR77"/>
      <c r="WZS77"/>
      <c r="WZT77"/>
      <c r="WZU77"/>
      <c r="WZV77"/>
      <c r="WZW77"/>
      <c r="WZX77"/>
      <c r="WZY77"/>
      <c r="WZZ77"/>
      <c r="XAA77"/>
      <c r="XAB77"/>
      <c r="XAC77"/>
      <c r="XAD77"/>
      <c r="XAE77"/>
      <c r="XAF77"/>
      <c r="XAG77"/>
      <c r="XAH77"/>
      <c r="XAI77"/>
      <c r="XAJ77"/>
      <c r="XAK77"/>
      <c r="XAL77"/>
      <c r="XAM77"/>
      <c r="XAN77"/>
      <c r="XAO77"/>
      <c r="XAP77"/>
      <c r="XAQ77"/>
      <c r="XAR77"/>
      <c r="XAS77"/>
      <c r="XAT77"/>
      <c r="XAU77"/>
      <c r="XAV77"/>
      <c r="XAW77"/>
      <c r="XAX77"/>
      <c r="XAY77"/>
      <c r="XAZ77"/>
      <c r="XBA77"/>
      <c r="XBB77"/>
      <c r="XBC77"/>
      <c r="XBD77"/>
      <c r="XBE77"/>
      <c r="XBF77"/>
      <c r="XBG77"/>
      <c r="XBH77"/>
      <c r="XBI77"/>
      <c r="XBJ77"/>
      <c r="XBK77"/>
      <c r="XBL77"/>
      <c r="XBM77"/>
      <c r="XBN77"/>
      <c r="XBO77"/>
      <c r="XBP77"/>
      <c r="XBQ77"/>
      <c r="XBR77"/>
      <c r="XBS77"/>
      <c r="XBT77"/>
      <c r="XBU77"/>
      <c r="XBV77"/>
      <c r="XBW77"/>
      <c r="XBX77"/>
      <c r="XBY77"/>
      <c r="XBZ77"/>
      <c r="XCA77"/>
      <c r="XCB77"/>
      <c r="XCC77"/>
      <c r="XCD77"/>
      <c r="XCE77"/>
      <c r="XCF77"/>
      <c r="XCG77"/>
      <c r="XCH77"/>
      <c r="XCI77"/>
      <c r="XCJ77"/>
      <c r="XCK77"/>
      <c r="XCL77"/>
      <c r="XCM77"/>
      <c r="XCN77"/>
      <c r="XCO77"/>
      <c r="XCP77"/>
      <c r="XCQ77"/>
      <c r="XCR77"/>
      <c r="XCS77"/>
      <c r="XCT77"/>
      <c r="XCU77"/>
      <c r="XCV77"/>
      <c r="XCW77"/>
      <c r="XCX77"/>
      <c r="XCY77"/>
      <c r="XCZ77"/>
      <c r="XDA77"/>
      <c r="XDB77"/>
      <c r="XDC77"/>
      <c r="XDD77"/>
      <c r="XDE77"/>
      <c r="XDF77"/>
      <c r="XDG77"/>
      <c r="XDH77"/>
      <c r="XDI77"/>
      <c r="XDJ77"/>
      <c r="XDK77"/>
      <c r="XDL77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pans="1:16384">
      <c r="A78" s="28"/>
      <c r="B78" s="24"/>
      <c r="C78" s="25"/>
      <c r="D78" s="26"/>
      <c r="E78" s="26"/>
      <c r="F78" s="26"/>
      <c r="G78" s="26"/>
      <c r="H78" s="27"/>
      <c r="I78" s="14"/>
      <c r="J78" s="39"/>
      <c r="K78" s="26" t="s">
        <v>69</v>
      </c>
      <c r="L78" s="26"/>
      <c r="M78" s="26" t="s">
        <v>70</v>
      </c>
      <c r="N78" s="27"/>
      <c r="O78" s="14">
        <f t="shared" si="13"/>
        <v>0</v>
      </c>
      <c r="P78" s="30"/>
      <c r="WLM78"/>
      <c r="WLN78"/>
      <c r="WLO78"/>
      <c r="WLP78"/>
      <c r="WLQ78"/>
      <c r="WLR78"/>
      <c r="WLS78"/>
      <c r="WLT78"/>
      <c r="WLU78"/>
      <c r="WLV78"/>
      <c r="WLW78"/>
      <c r="WLX78"/>
      <c r="WLY78"/>
      <c r="WLZ78"/>
      <c r="WMA78"/>
      <c r="WMB78"/>
      <c r="WMC78"/>
      <c r="WMD78"/>
      <c r="WME78"/>
      <c r="WMF78"/>
      <c r="WMG78"/>
      <c r="WMH78"/>
      <c r="WMI78"/>
      <c r="WMJ78"/>
      <c r="WMK78"/>
      <c r="WML78"/>
      <c r="WMM78"/>
      <c r="WMN78"/>
      <c r="WMO78"/>
      <c r="WMP78"/>
      <c r="WMQ78"/>
      <c r="WMR78"/>
      <c r="WMS78"/>
      <c r="WMT78"/>
      <c r="WMU78"/>
      <c r="WMV78"/>
      <c r="WMW78"/>
      <c r="WMX78"/>
      <c r="WMY78"/>
      <c r="WMZ78"/>
      <c r="WNA78"/>
      <c r="WNB78"/>
      <c r="WNC78"/>
      <c r="WND78"/>
      <c r="WNE78"/>
      <c r="WNF78"/>
      <c r="WNG78"/>
      <c r="WNH78"/>
      <c r="WNI78"/>
      <c r="WNJ78"/>
      <c r="WNK78"/>
      <c r="WNL78"/>
      <c r="WNM78"/>
      <c r="WNN78"/>
      <c r="WNO78"/>
      <c r="WNP78"/>
      <c r="WNQ78"/>
      <c r="WNR78"/>
      <c r="WNS78"/>
      <c r="WNT78"/>
      <c r="WNU78"/>
      <c r="WNV78"/>
      <c r="WNW78"/>
      <c r="WNX78"/>
      <c r="WNY78"/>
      <c r="WNZ78"/>
      <c r="WOA78"/>
      <c r="WOB78"/>
      <c r="WOC78"/>
      <c r="WOD78"/>
      <c r="WOE78"/>
      <c r="WOF78"/>
      <c r="WOG78"/>
      <c r="WOH78"/>
      <c r="WOI78"/>
      <c r="WOJ78"/>
      <c r="WOK78"/>
      <c r="WOL78"/>
      <c r="WOM78"/>
      <c r="WON78"/>
      <c r="WOO78"/>
      <c r="WOP78"/>
      <c r="WOQ78"/>
      <c r="WOR78"/>
      <c r="WOS78"/>
      <c r="WOT78"/>
      <c r="WOU78"/>
      <c r="WOV78"/>
      <c r="WOW78"/>
      <c r="WOX78"/>
      <c r="WOY78"/>
      <c r="WOZ78"/>
      <c r="WPA78"/>
      <c r="WPB78"/>
      <c r="WPC78"/>
      <c r="WPD78"/>
      <c r="WPE78"/>
      <c r="WPF78"/>
      <c r="WPG78"/>
      <c r="WPH78"/>
      <c r="WPI78"/>
      <c r="WPJ78"/>
      <c r="WPK78"/>
      <c r="WPL78"/>
      <c r="WPM78"/>
      <c r="WPN78"/>
      <c r="WPO78"/>
      <c r="WPP78"/>
      <c r="WPQ78"/>
      <c r="WPR78"/>
      <c r="WPS78"/>
      <c r="WPT78"/>
      <c r="WPU78"/>
      <c r="WPV78"/>
      <c r="WPW78"/>
      <c r="WPX78"/>
      <c r="WPY78"/>
      <c r="WPZ78"/>
      <c r="WQA78"/>
      <c r="WQB78"/>
      <c r="WQC78"/>
      <c r="WQD78"/>
      <c r="WQE78"/>
      <c r="WQF78"/>
      <c r="WQG78"/>
      <c r="WQH78"/>
      <c r="WQI78"/>
      <c r="WQJ78"/>
      <c r="WQK78"/>
      <c r="WQL78"/>
      <c r="WQM78"/>
      <c r="WQN78"/>
      <c r="WQO78"/>
      <c r="WQP78"/>
      <c r="WQQ78"/>
      <c r="WQR78"/>
      <c r="WQS78"/>
      <c r="WQT78"/>
      <c r="WQU78"/>
      <c r="WQV78"/>
      <c r="WQW78"/>
      <c r="WQX78"/>
      <c r="WQY78"/>
      <c r="WQZ78"/>
      <c r="WRA78"/>
      <c r="WRB78"/>
      <c r="WRC78"/>
      <c r="WRD78"/>
      <c r="WRE78"/>
      <c r="WRF78"/>
      <c r="WRG78"/>
      <c r="WRH78"/>
      <c r="WRI78"/>
      <c r="WRJ78"/>
      <c r="WRK78"/>
      <c r="WRL78"/>
      <c r="WRM78"/>
      <c r="WRN78"/>
      <c r="WRO78"/>
      <c r="WRP78"/>
      <c r="WRQ78"/>
      <c r="WRR78"/>
      <c r="WRS78"/>
      <c r="WRT78"/>
      <c r="WRU78"/>
      <c r="WRV78"/>
      <c r="WRW78"/>
      <c r="WRX78"/>
      <c r="WRY78"/>
      <c r="WRZ78"/>
      <c r="WSA78"/>
      <c r="WSB78"/>
      <c r="WSC78"/>
      <c r="WSD78"/>
      <c r="WSE78"/>
      <c r="WSF78"/>
      <c r="WSG78"/>
      <c r="WSH78"/>
      <c r="WSI78"/>
      <c r="WSJ78"/>
      <c r="WSK78"/>
      <c r="WSL78"/>
      <c r="WSM78"/>
      <c r="WSN78"/>
      <c r="WSO78"/>
      <c r="WSP78"/>
      <c r="WSQ78"/>
      <c r="WSR78"/>
      <c r="WSS78"/>
      <c r="WST78"/>
      <c r="WSU78"/>
      <c r="WSV78"/>
      <c r="WSW78"/>
      <c r="WSX78"/>
      <c r="WSY78"/>
      <c r="WSZ78"/>
      <c r="WTA78"/>
      <c r="WTB78"/>
      <c r="WTC78"/>
      <c r="WTD78"/>
      <c r="WTE78"/>
      <c r="WTF78"/>
      <c r="WTG78"/>
      <c r="WTH78"/>
      <c r="WTI78"/>
      <c r="WTJ78"/>
      <c r="WTK78"/>
      <c r="WTL78"/>
      <c r="WTM78"/>
      <c r="WTN78"/>
      <c r="WTO78"/>
      <c r="WTP78"/>
      <c r="WTQ78"/>
      <c r="WTR78"/>
      <c r="WTS78"/>
      <c r="WTT78"/>
      <c r="WTU78"/>
      <c r="WTV78"/>
      <c r="WTW78"/>
      <c r="WTX78"/>
      <c r="WTY78"/>
      <c r="WTZ78"/>
      <c r="WUA78"/>
      <c r="WUB78"/>
      <c r="WUC78"/>
      <c r="WUD78"/>
      <c r="WUE78"/>
      <c r="WUF78"/>
      <c r="WUG78"/>
      <c r="WUH78"/>
      <c r="WUI78"/>
      <c r="WUJ78"/>
      <c r="WUK78"/>
      <c r="WUL78"/>
      <c r="WUM78"/>
      <c r="WUN78"/>
      <c r="WUO78"/>
      <c r="WUP78"/>
      <c r="WUQ78"/>
      <c r="WUR78"/>
      <c r="WUS78"/>
      <c r="WUT78"/>
      <c r="WUU78"/>
      <c r="WUV78"/>
      <c r="WUW78"/>
      <c r="WUX78"/>
      <c r="WUY78"/>
      <c r="WUZ78"/>
      <c r="WVA78"/>
      <c r="WVB78"/>
      <c r="WVC78"/>
      <c r="WVD78"/>
      <c r="WVE78"/>
      <c r="WVF78"/>
      <c r="WVG78"/>
      <c r="WVH78"/>
      <c r="WVI78"/>
      <c r="WVJ78"/>
      <c r="WVK78"/>
      <c r="WVL78"/>
      <c r="WVM78"/>
      <c r="WVN78"/>
      <c r="WVO78"/>
      <c r="WVP78"/>
      <c r="WVQ78"/>
      <c r="WVR78"/>
      <c r="WVS78"/>
      <c r="WVT78"/>
      <c r="WVU78"/>
      <c r="WVV78"/>
      <c r="WVW78"/>
      <c r="WVX78"/>
      <c r="WVY78"/>
      <c r="WVZ78"/>
      <c r="WWA78"/>
      <c r="WWB78"/>
      <c r="WWC78"/>
      <c r="WWD78"/>
      <c r="WWE78"/>
      <c r="WWF78"/>
      <c r="WWG78"/>
      <c r="WWH78"/>
      <c r="WWI78"/>
      <c r="WWJ78"/>
      <c r="WWK78"/>
      <c r="WWL78"/>
      <c r="WWM78"/>
      <c r="WWN78"/>
      <c r="WWO78"/>
      <c r="WWP78"/>
      <c r="WWQ78"/>
      <c r="WWR78"/>
      <c r="WWS78"/>
      <c r="WWT78"/>
      <c r="WWU78"/>
      <c r="WWV78"/>
      <c r="WWW78"/>
      <c r="WWX78"/>
      <c r="WWY78"/>
      <c r="WWZ78"/>
      <c r="WXA78"/>
      <c r="WXB78"/>
      <c r="WXC78"/>
      <c r="WXD78"/>
      <c r="WXE78"/>
      <c r="WXF78"/>
      <c r="WXG78"/>
      <c r="WXH78"/>
      <c r="WXI78"/>
      <c r="WXJ78"/>
      <c r="WXK78"/>
      <c r="WXL78"/>
      <c r="WXM78"/>
      <c r="WXN78"/>
      <c r="WXO78"/>
      <c r="WXP78"/>
      <c r="WXQ78"/>
      <c r="WXR78"/>
      <c r="WXS78"/>
      <c r="WXT78"/>
      <c r="WXU78"/>
      <c r="WXV78"/>
      <c r="WXW78"/>
      <c r="WXX78"/>
      <c r="WXY78"/>
      <c r="WXZ78"/>
      <c r="WYA78"/>
      <c r="WYB78"/>
      <c r="WYC78"/>
      <c r="WYD78"/>
      <c r="WYE78"/>
      <c r="WYF78"/>
      <c r="WYG78"/>
      <c r="WYH78"/>
      <c r="WYI78"/>
      <c r="WYJ78"/>
      <c r="WYK78"/>
      <c r="WYL78"/>
      <c r="WYM78"/>
      <c r="WYN78"/>
      <c r="WYO78"/>
      <c r="WYP78"/>
      <c r="WYQ78"/>
      <c r="WYR78"/>
      <c r="WYS78"/>
      <c r="WYT78"/>
      <c r="WYU78"/>
      <c r="WYV78"/>
      <c r="WYW78"/>
      <c r="WYX78"/>
      <c r="WYY78"/>
      <c r="WYZ78"/>
      <c r="WZA78"/>
      <c r="WZB78"/>
      <c r="WZC78"/>
      <c r="WZD78"/>
      <c r="WZE78"/>
      <c r="WZF78"/>
      <c r="WZG78"/>
      <c r="WZH78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  <c r="XBQ78"/>
      <c r="XBR78"/>
      <c r="XBS78"/>
      <c r="XBT78"/>
      <c r="XBU78"/>
      <c r="XBV78"/>
      <c r="XBW78"/>
      <c r="XBX78"/>
      <c r="XBY78"/>
      <c r="XBZ78"/>
      <c r="XCA78"/>
      <c r="XCB78"/>
      <c r="XCC78"/>
      <c r="XCD78"/>
      <c r="XCE78"/>
      <c r="XCF78"/>
      <c r="XCG78"/>
      <c r="XCH78"/>
      <c r="XCI78"/>
      <c r="XCJ78"/>
      <c r="XCK78"/>
      <c r="XCL78"/>
      <c r="XCM78"/>
      <c r="XCN78"/>
      <c r="XCO78"/>
      <c r="XCP78"/>
      <c r="XCQ78"/>
      <c r="XCR78"/>
      <c r="XCS78"/>
      <c r="XCT78"/>
      <c r="XCU78"/>
      <c r="XCV78"/>
      <c r="XCW78"/>
      <c r="XCX78"/>
      <c r="XCY78"/>
      <c r="XCZ78"/>
      <c r="XDA78"/>
      <c r="XDB78"/>
      <c r="XDC78"/>
      <c r="XDD78"/>
      <c r="XDE78"/>
      <c r="XDF78"/>
      <c r="XDG78"/>
      <c r="XDH78"/>
      <c r="XDI78"/>
      <c r="XDJ78"/>
      <c r="XDK78"/>
      <c r="XDL7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pans="1:16">
      <c r="A79" s="28"/>
      <c r="B79" s="24"/>
      <c r="C79" s="25"/>
      <c r="D79" s="26"/>
      <c r="E79" s="26"/>
      <c r="F79" s="26"/>
      <c r="G79" s="26"/>
      <c r="H79" s="27"/>
      <c r="I79" s="14"/>
      <c r="J79" s="39"/>
      <c r="K79" s="26" t="s">
        <v>69</v>
      </c>
      <c r="L79" s="26"/>
      <c r="M79" s="26" t="s">
        <v>70</v>
      </c>
      <c r="N79" s="27"/>
      <c r="O79" s="14">
        <f t="shared" si="13"/>
        <v>0</v>
      </c>
      <c r="P79" s="30"/>
    </row>
    <row r="80" spans="1:16">
      <c r="A80" s="7" t="s">
        <v>102</v>
      </c>
      <c r="B80" s="8"/>
      <c r="C80" s="10"/>
      <c r="D80" s="10"/>
      <c r="E80" s="10"/>
      <c r="F80" s="10"/>
      <c r="G80" s="10"/>
      <c r="H80" s="10"/>
      <c r="I80" s="45">
        <f>SUM(I47:I79)</f>
        <v>261300</v>
      </c>
      <c r="J80" s="61"/>
      <c r="K80" s="61"/>
      <c r="L80" s="61"/>
      <c r="M80" s="61"/>
      <c r="N80" s="61"/>
      <c r="O80" s="61">
        <f>SUM(O47:O79)</f>
        <v>171250</v>
      </c>
      <c r="P80" s="38">
        <f>I80-O80</f>
        <v>90050</v>
      </c>
    </row>
    <row r="81" spans="1:16">
      <c r="A81" s="48" t="s">
        <v>103</v>
      </c>
      <c r="B81" s="49" t="s">
        <v>13</v>
      </c>
      <c r="C81" s="50" t="s">
        <v>104</v>
      </c>
      <c r="D81" s="14">
        <v>1</v>
      </c>
      <c r="E81" s="14" t="s">
        <v>57</v>
      </c>
      <c r="F81" s="14">
        <v>1</v>
      </c>
      <c r="G81" s="14" t="s">
        <v>34</v>
      </c>
      <c r="H81" s="14">
        <v>90000</v>
      </c>
      <c r="I81" s="14">
        <f t="shared" ref="I81:I86" si="14">D81*F81*H81</f>
        <v>90000</v>
      </c>
      <c r="J81" s="14">
        <v>1</v>
      </c>
      <c r="K81" s="14" t="s">
        <v>57</v>
      </c>
      <c r="L81" s="14">
        <v>1</v>
      </c>
      <c r="M81" s="14" t="s">
        <v>34</v>
      </c>
      <c r="N81" s="14">
        <v>90000</v>
      </c>
      <c r="O81" s="31">
        <f t="shared" ref="O81:O83" si="15">J81*L81*N81</f>
        <v>90000</v>
      </c>
      <c r="P81" s="30"/>
    </row>
    <row r="82" spans="1:16">
      <c r="A82" s="51"/>
      <c r="B82" s="49"/>
      <c r="C82" s="50"/>
      <c r="D82" s="14"/>
      <c r="E82" s="14"/>
      <c r="F82" s="14"/>
      <c r="G82" s="14"/>
      <c r="H82" s="14"/>
      <c r="I82" s="14"/>
      <c r="J82" s="14">
        <v>1</v>
      </c>
      <c r="K82" s="14" t="s">
        <v>57</v>
      </c>
      <c r="L82" s="14">
        <v>1</v>
      </c>
      <c r="M82" s="14" t="s">
        <v>34</v>
      </c>
      <c r="N82" s="14">
        <v>3000</v>
      </c>
      <c r="O82" s="31">
        <f t="shared" si="15"/>
        <v>3000</v>
      </c>
      <c r="P82" s="30" t="s">
        <v>105</v>
      </c>
    </row>
    <row r="83" spans="1:16">
      <c r="A83" s="51"/>
      <c r="B83" s="49" t="s">
        <v>30</v>
      </c>
      <c r="C83" s="50" t="s">
        <v>106</v>
      </c>
      <c r="D83" s="14">
        <v>1</v>
      </c>
      <c r="E83" s="14" t="s">
        <v>57</v>
      </c>
      <c r="F83" s="14">
        <v>1</v>
      </c>
      <c r="G83" s="14" t="s">
        <v>34</v>
      </c>
      <c r="H83" s="14">
        <v>10000</v>
      </c>
      <c r="I83" s="14">
        <f t="shared" si="14"/>
        <v>10000</v>
      </c>
      <c r="J83" s="14">
        <v>1</v>
      </c>
      <c r="K83" s="14" t="s">
        <v>57</v>
      </c>
      <c r="L83" s="14">
        <v>1</v>
      </c>
      <c r="M83" s="14" t="s">
        <v>34</v>
      </c>
      <c r="N83" s="14">
        <v>1000</v>
      </c>
      <c r="O83" s="33">
        <f t="shared" si="15"/>
        <v>1000</v>
      </c>
      <c r="P83" s="30" t="s">
        <v>107</v>
      </c>
    </row>
    <row r="84" spans="1:16">
      <c r="A84" s="7" t="s">
        <v>108</v>
      </c>
      <c r="B84" s="8"/>
      <c r="C84" s="7"/>
      <c r="D84" s="7"/>
      <c r="E84" s="7"/>
      <c r="F84" s="7"/>
      <c r="G84" s="7"/>
      <c r="H84" s="7"/>
      <c r="I84" s="45">
        <f>SUM(I81:I83)</f>
        <v>100000</v>
      </c>
      <c r="J84" s="36"/>
      <c r="K84" s="36"/>
      <c r="L84" s="36"/>
      <c r="M84" s="36"/>
      <c r="N84" s="36"/>
      <c r="O84" s="61">
        <f>SUM(O81:O83)</f>
        <v>94000</v>
      </c>
      <c r="P84" s="46">
        <f>I84-O84</f>
        <v>6000</v>
      </c>
    </row>
    <row r="85" spans="1:16">
      <c r="A85" s="52" t="s">
        <v>109</v>
      </c>
      <c r="B85" s="34" t="s">
        <v>110</v>
      </c>
      <c r="C85" s="50"/>
      <c r="D85" s="14">
        <v>400</v>
      </c>
      <c r="E85" s="14" t="s">
        <v>40</v>
      </c>
      <c r="F85" s="14">
        <v>1</v>
      </c>
      <c r="G85" s="14" t="s">
        <v>34</v>
      </c>
      <c r="H85" s="14">
        <v>400</v>
      </c>
      <c r="I85" s="14">
        <f t="shared" si="14"/>
        <v>160000</v>
      </c>
      <c r="J85" s="14"/>
      <c r="K85" s="14" t="s">
        <v>40</v>
      </c>
      <c r="L85" s="14">
        <v>1</v>
      </c>
      <c r="M85" s="14" t="s">
        <v>34</v>
      </c>
      <c r="N85" s="14"/>
      <c r="O85" s="14">
        <f t="shared" ref="O85:O94" si="16">J85*L85*N85</f>
        <v>0</v>
      </c>
      <c r="P85" s="30"/>
    </row>
    <row r="86" spans="1:16">
      <c r="A86" s="52"/>
      <c r="B86" s="34" t="s">
        <v>111</v>
      </c>
      <c r="C86" s="50"/>
      <c r="D86" s="14">
        <v>220</v>
      </c>
      <c r="E86" s="14" t="s">
        <v>112</v>
      </c>
      <c r="F86" s="14">
        <v>1</v>
      </c>
      <c r="G86" s="14" t="s">
        <v>34</v>
      </c>
      <c r="H86" s="14">
        <v>100</v>
      </c>
      <c r="I86" s="14">
        <f t="shared" si="14"/>
        <v>22000</v>
      </c>
      <c r="J86" s="14">
        <v>198</v>
      </c>
      <c r="K86" s="14" t="s">
        <v>112</v>
      </c>
      <c r="L86" s="14">
        <v>1</v>
      </c>
      <c r="M86" s="14" t="s">
        <v>34</v>
      </c>
      <c r="N86" s="14">
        <v>89</v>
      </c>
      <c r="O86" s="39">
        <f t="shared" si="16"/>
        <v>17622</v>
      </c>
      <c r="P86" s="30" t="s">
        <v>113</v>
      </c>
    </row>
    <row r="87" spans="1:16">
      <c r="A87" s="52"/>
      <c r="B87" s="34"/>
      <c r="C87" s="50"/>
      <c r="D87" s="14"/>
      <c r="E87" s="14"/>
      <c r="F87" s="14"/>
      <c r="G87" s="14"/>
      <c r="H87" s="14"/>
      <c r="I87" s="14"/>
      <c r="J87" s="14">
        <v>228</v>
      </c>
      <c r="K87" s="14" t="s">
        <v>40</v>
      </c>
      <c r="L87" s="14">
        <v>1</v>
      </c>
      <c r="M87" s="14" t="s">
        <v>34</v>
      </c>
      <c r="N87" s="14">
        <v>70</v>
      </c>
      <c r="O87" s="39">
        <f t="shared" si="16"/>
        <v>15960</v>
      </c>
      <c r="P87" s="30" t="s">
        <v>114</v>
      </c>
    </row>
    <row r="88" spans="1:16">
      <c r="A88" s="52"/>
      <c r="B88" s="34"/>
      <c r="C88" s="50"/>
      <c r="D88" s="14"/>
      <c r="E88" s="14"/>
      <c r="F88" s="14"/>
      <c r="G88" s="14"/>
      <c r="H88" s="14"/>
      <c r="I88" s="14"/>
      <c r="J88" s="14">
        <v>216</v>
      </c>
      <c r="K88" s="14" t="s">
        <v>40</v>
      </c>
      <c r="L88" s="14">
        <v>1</v>
      </c>
      <c r="M88" s="14" t="s">
        <v>34</v>
      </c>
      <c r="N88" s="14">
        <v>78</v>
      </c>
      <c r="O88" s="39">
        <f t="shared" si="16"/>
        <v>16848</v>
      </c>
      <c r="P88" s="30" t="s">
        <v>115</v>
      </c>
    </row>
    <row r="89" spans="1:16">
      <c r="A89" s="52"/>
      <c r="B89" s="34"/>
      <c r="C89" s="50"/>
      <c r="D89" s="14"/>
      <c r="E89" s="14"/>
      <c r="F89" s="14"/>
      <c r="G89" s="14"/>
      <c r="H89" s="14"/>
      <c r="I89" s="14"/>
      <c r="J89" s="14">
        <v>216</v>
      </c>
      <c r="K89" s="14" t="s">
        <v>40</v>
      </c>
      <c r="L89" s="14">
        <v>1</v>
      </c>
      <c r="M89" s="14" t="s">
        <v>34</v>
      </c>
      <c r="N89" s="14">
        <v>168</v>
      </c>
      <c r="O89" s="39">
        <f t="shared" si="16"/>
        <v>36288</v>
      </c>
      <c r="P89" s="30" t="s">
        <v>65</v>
      </c>
    </row>
    <row r="90" spans="1:16">
      <c r="A90" s="53"/>
      <c r="B90" s="54"/>
      <c r="C90" s="55"/>
      <c r="D90" s="56"/>
      <c r="E90" s="56"/>
      <c r="F90" s="56"/>
      <c r="G90" s="56"/>
      <c r="H90" s="56"/>
      <c r="I90" s="14"/>
      <c r="J90" s="14">
        <v>7</v>
      </c>
      <c r="K90" s="14" t="s">
        <v>40</v>
      </c>
      <c r="L90" s="14">
        <v>3</v>
      </c>
      <c r="M90" s="14" t="s">
        <v>116</v>
      </c>
      <c r="N90" s="14">
        <v>800</v>
      </c>
      <c r="O90" s="39">
        <f t="shared" si="16"/>
        <v>16800</v>
      </c>
      <c r="P90" s="62" t="s">
        <v>117</v>
      </c>
    </row>
    <row r="91" spans="1:16">
      <c r="A91" s="53"/>
      <c r="B91" s="54"/>
      <c r="C91" s="55"/>
      <c r="D91" s="56"/>
      <c r="E91" s="56"/>
      <c r="F91" s="56"/>
      <c r="G91" s="56"/>
      <c r="H91" s="56"/>
      <c r="I91" s="14"/>
      <c r="J91" s="14">
        <v>3</v>
      </c>
      <c r="K91" s="14" t="s">
        <v>40</v>
      </c>
      <c r="L91" s="14">
        <v>1</v>
      </c>
      <c r="M91" s="14" t="s">
        <v>116</v>
      </c>
      <c r="N91" s="14">
        <v>500</v>
      </c>
      <c r="O91" s="39">
        <f t="shared" si="16"/>
        <v>1500</v>
      </c>
      <c r="P91" s="62" t="s">
        <v>118</v>
      </c>
    </row>
    <row r="92" spans="1:16">
      <c r="A92" s="52"/>
      <c r="B92" s="34"/>
      <c r="C92" s="50"/>
      <c r="D92" s="14"/>
      <c r="E92" s="14"/>
      <c r="F92" s="14"/>
      <c r="G92" s="14"/>
      <c r="H92" s="14"/>
      <c r="I92" s="14"/>
      <c r="J92" s="14">
        <v>1</v>
      </c>
      <c r="K92" s="14" t="s">
        <v>33</v>
      </c>
      <c r="L92" s="14">
        <v>1</v>
      </c>
      <c r="M92" s="14" t="s">
        <v>34</v>
      </c>
      <c r="N92" s="14">
        <v>300</v>
      </c>
      <c r="O92" s="14">
        <f t="shared" si="16"/>
        <v>300</v>
      </c>
      <c r="P92" s="30" t="s">
        <v>119</v>
      </c>
    </row>
    <row r="93" spans="1:16">
      <c r="A93" s="52"/>
      <c r="B93" s="34"/>
      <c r="C93" s="50"/>
      <c r="D93" s="14"/>
      <c r="E93" s="14"/>
      <c r="F93" s="14"/>
      <c r="G93" s="14"/>
      <c r="H93" s="14"/>
      <c r="I93" s="14"/>
      <c r="J93" s="14">
        <v>1</v>
      </c>
      <c r="K93" s="14" t="s">
        <v>33</v>
      </c>
      <c r="L93" s="14">
        <v>1</v>
      </c>
      <c r="M93" s="14" t="s">
        <v>34</v>
      </c>
      <c r="N93" s="14">
        <v>777</v>
      </c>
      <c r="O93" s="14">
        <f t="shared" si="16"/>
        <v>777</v>
      </c>
      <c r="P93" s="30" t="s">
        <v>120</v>
      </c>
    </row>
    <row r="94" spans="1:16">
      <c r="A94" s="52"/>
      <c r="B94" s="34"/>
      <c r="C94" s="50"/>
      <c r="D94" s="14"/>
      <c r="E94" s="14"/>
      <c r="F94" s="14"/>
      <c r="G94" s="14"/>
      <c r="H94" s="14"/>
      <c r="I94" s="14"/>
      <c r="J94" s="14">
        <v>1</v>
      </c>
      <c r="K94" s="14" t="s">
        <v>33</v>
      </c>
      <c r="L94" s="14">
        <v>1</v>
      </c>
      <c r="M94" s="14" t="s">
        <v>34</v>
      </c>
      <c r="N94" s="14">
        <v>2394</v>
      </c>
      <c r="O94" s="14">
        <f t="shared" si="16"/>
        <v>2394</v>
      </c>
      <c r="P94" s="30" t="s">
        <v>121</v>
      </c>
    </row>
    <row r="95" spans="1:16">
      <c r="A95" s="52"/>
      <c r="B95" s="34"/>
      <c r="C95" s="50"/>
      <c r="D95" s="14"/>
      <c r="E95" s="14"/>
      <c r="F95" s="14"/>
      <c r="G95" s="14"/>
      <c r="H95" s="14"/>
      <c r="I95" s="14"/>
      <c r="J95" s="14">
        <v>1</v>
      </c>
      <c r="K95" s="14" t="s">
        <v>122</v>
      </c>
      <c r="L95" s="14">
        <v>1</v>
      </c>
      <c r="M95" s="14" t="s">
        <v>34</v>
      </c>
      <c r="N95" s="14">
        <v>1200</v>
      </c>
      <c r="O95" s="14">
        <f>J95*L95*N95</f>
        <v>1200</v>
      </c>
      <c r="P95" s="30" t="s">
        <v>123</v>
      </c>
    </row>
    <row r="96" spans="1:16">
      <c r="A96" s="52"/>
      <c r="B96" s="34"/>
      <c r="C96" s="50"/>
      <c r="D96" s="14"/>
      <c r="E96" s="14"/>
      <c r="F96" s="14"/>
      <c r="G96" s="14"/>
      <c r="H96" s="14"/>
      <c r="I96" s="14"/>
      <c r="J96" s="14">
        <v>1</v>
      </c>
      <c r="K96" s="14" t="s">
        <v>33</v>
      </c>
      <c r="L96" s="14">
        <v>1</v>
      </c>
      <c r="M96" s="14" t="s">
        <v>34</v>
      </c>
      <c r="N96" s="14">
        <v>1308</v>
      </c>
      <c r="O96" s="14">
        <f>J96*L96*N96</f>
        <v>1308</v>
      </c>
      <c r="P96" s="30" t="s">
        <v>124</v>
      </c>
    </row>
    <row r="97" spans="1:16">
      <c r="A97" s="52"/>
      <c r="B97" s="34"/>
      <c r="C97" s="50"/>
      <c r="D97" s="14"/>
      <c r="E97" s="14" t="s">
        <v>40</v>
      </c>
      <c r="F97" s="14">
        <v>1</v>
      </c>
      <c r="G97" s="14" t="s">
        <v>34</v>
      </c>
      <c r="H97" s="14"/>
      <c r="I97" s="14">
        <f>D97*F97*H97</f>
        <v>0</v>
      </c>
      <c r="J97" s="14">
        <v>1</v>
      </c>
      <c r="K97" s="14" t="s">
        <v>33</v>
      </c>
      <c r="L97" s="14">
        <v>1</v>
      </c>
      <c r="M97" s="14" t="s">
        <v>34</v>
      </c>
      <c r="N97" s="14">
        <v>683.7</v>
      </c>
      <c r="O97" s="39">
        <f>J97*L97*N97</f>
        <v>683.7</v>
      </c>
      <c r="P97" s="30" t="s">
        <v>125</v>
      </c>
    </row>
    <row r="98" spans="1:16">
      <c r="A98" s="52"/>
      <c r="B98" s="34"/>
      <c r="C98" s="50"/>
      <c r="D98" s="14"/>
      <c r="E98" s="14" t="s">
        <v>40</v>
      </c>
      <c r="F98" s="14">
        <v>1</v>
      </c>
      <c r="G98" s="14" t="s">
        <v>34</v>
      </c>
      <c r="H98" s="14"/>
      <c r="I98" s="14">
        <f>D98*F98*H98</f>
        <v>0</v>
      </c>
      <c r="J98" s="14">
        <v>1</v>
      </c>
      <c r="K98" s="14" t="s">
        <v>33</v>
      </c>
      <c r="L98" s="14">
        <v>1</v>
      </c>
      <c r="M98" s="14" t="s">
        <v>34</v>
      </c>
      <c r="N98" s="14">
        <f>959+407</f>
        <v>1366</v>
      </c>
      <c r="O98" s="39">
        <f>J98*L98*N98</f>
        <v>1366</v>
      </c>
      <c r="P98" s="30" t="s">
        <v>126</v>
      </c>
    </row>
    <row r="99" spans="1:16">
      <c r="A99" s="53"/>
      <c r="B99" s="34"/>
      <c r="C99" s="50"/>
      <c r="D99" s="14"/>
      <c r="E99" s="14"/>
      <c r="F99" s="14"/>
      <c r="G99" s="14"/>
      <c r="H99" s="14"/>
      <c r="I99" s="14"/>
      <c r="J99" s="14">
        <v>1</v>
      </c>
      <c r="K99" s="14" t="s">
        <v>33</v>
      </c>
      <c r="L99" s="14">
        <v>1</v>
      </c>
      <c r="M99" s="14" t="s">
        <v>34</v>
      </c>
      <c r="N99" s="14">
        <v>80000</v>
      </c>
      <c r="O99" s="39">
        <f>J99*L99*N99</f>
        <v>80000</v>
      </c>
      <c r="P99" s="30" t="s">
        <v>127</v>
      </c>
    </row>
    <row r="100" spans="1:16">
      <c r="A100" s="53"/>
      <c r="B100" s="34"/>
      <c r="C100" s="50"/>
      <c r="D100" s="14"/>
      <c r="E100" s="14"/>
      <c r="F100" s="14"/>
      <c r="G100" s="14"/>
      <c r="H100" s="14"/>
      <c r="I100" s="14"/>
      <c r="J100" s="14">
        <v>1</v>
      </c>
      <c r="K100" s="14" t="s">
        <v>33</v>
      </c>
      <c r="L100" s="14">
        <v>1</v>
      </c>
      <c r="M100" s="14" t="s">
        <v>34</v>
      </c>
      <c r="N100" s="14">
        <v>317.25</v>
      </c>
      <c r="O100" s="39">
        <f>J100*L100*N100</f>
        <v>317.25</v>
      </c>
      <c r="P100" s="30" t="s">
        <v>128</v>
      </c>
    </row>
    <row r="101" spans="1:16">
      <c r="A101" s="53"/>
      <c r="B101" s="34"/>
      <c r="C101" s="50"/>
      <c r="D101" s="14"/>
      <c r="E101" s="14"/>
      <c r="F101" s="14"/>
      <c r="G101" s="14"/>
      <c r="H101" s="14"/>
      <c r="I101" s="14"/>
      <c r="J101" s="14">
        <v>440</v>
      </c>
      <c r="K101" s="14" t="s">
        <v>122</v>
      </c>
      <c r="L101" s="14">
        <v>1</v>
      </c>
      <c r="M101" s="14" t="s">
        <v>34</v>
      </c>
      <c r="N101" s="14">
        <v>50</v>
      </c>
      <c r="O101" s="39">
        <f>J101*L101*N101</f>
        <v>22000</v>
      </c>
      <c r="P101" s="30" t="s">
        <v>129</v>
      </c>
    </row>
    <row r="102" spans="1:16">
      <c r="A102" s="53"/>
      <c r="B102" s="54"/>
      <c r="C102" s="55"/>
      <c r="D102" s="56"/>
      <c r="E102" s="56"/>
      <c r="F102" s="56"/>
      <c r="G102" s="56"/>
      <c r="H102" s="56"/>
      <c r="I102" s="14"/>
      <c r="J102" s="14">
        <v>3</v>
      </c>
      <c r="K102" s="14" t="s">
        <v>122</v>
      </c>
      <c r="L102" s="14">
        <v>1</v>
      </c>
      <c r="M102" s="14" t="s">
        <v>34</v>
      </c>
      <c r="N102" s="14">
        <v>850</v>
      </c>
      <c r="O102" s="39">
        <f>J102*L102*N102</f>
        <v>2550</v>
      </c>
      <c r="P102" s="62" t="s">
        <v>130</v>
      </c>
    </row>
    <row r="103" spans="1:16">
      <c r="A103" s="53"/>
      <c r="B103" s="54"/>
      <c r="C103" s="55"/>
      <c r="D103" s="56"/>
      <c r="E103" s="56"/>
      <c r="F103" s="56"/>
      <c r="G103" s="56"/>
      <c r="H103" s="56"/>
      <c r="I103" s="14"/>
      <c r="J103" s="14">
        <v>6</v>
      </c>
      <c r="K103" s="14" t="s">
        <v>122</v>
      </c>
      <c r="L103" s="14">
        <v>1</v>
      </c>
      <c r="M103" s="14" t="s">
        <v>34</v>
      </c>
      <c r="N103" s="14">
        <v>650</v>
      </c>
      <c r="O103" s="39">
        <f>J103*L103*N103</f>
        <v>3900</v>
      </c>
      <c r="P103" s="62" t="s">
        <v>131</v>
      </c>
    </row>
    <row r="104" spans="1:16">
      <c r="A104" s="10" t="s">
        <v>132</v>
      </c>
      <c r="B104" s="19"/>
      <c r="C104" s="10"/>
      <c r="D104" s="10"/>
      <c r="E104" s="10"/>
      <c r="F104" s="10"/>
      <c r="G104" s="10"/>
      <c r="H104" s="10"/>
      <c r="I104" s="35">
        <f>SUM(I85:I98)</f>
        <v>182000</v>
      </c>
      <c r="J104" s="36"/>
      <c r="K104" s="36"/>
      <c r="L104" s="36"/>
      <c r="M104" s="36"/>
      <c r="N104" s="36"/>
      <c r="O104" s="37">
        <f>SUM(O85:O103)</f>
        <v>221813.95</v>
      </c>
      <c r="P104" s="38">
        <f>I104-O104</f>
        <v>-39813.95</v>
      </c>
    </row>
    <row r="105" spans="1:16">
      <c r="A105" s="11" t="s">
        <v>133</v>
      </c>
      <c r="B105" s="57" t="s">
        <v>12</v>
      </c>
      <c r="C105" s="57"/>
      <c r="D105" s="26">
        <v>8</v>
      </c>
      <c r="E105" s="58" t="s">
        <v>15</v>
      </c>
      <c r="F105" s="26">
        <v>1</v>
      </c>
      <c r="G105" s="14" t="s">
        <v>16</v>
      </c>
      <c r="H105" s="27">
        <v>500</v>
      </c>
      <c r="I105" s="14">
        <f t="shared" ref="I105:I107" si="17">D105*F105*H105</f>
        <v>4000</v>
      </c>
      <c r="J105" s="26"/>
      <c r="K105" s="58"/>
      <c r="L105" s="26"/>
      <c r="M105" s="14"/>
      <c r="N105" s="27"/>
      <c r="O105" s="14"/>
      <c r="P105" s="30"/>
    </row>
    <row r="106" spans="1:16">
      <c r="A106" s="15"/>
      <c r="B106" s="57" t="s">
        <v>67</v>
      </c>
      <c r="C106" s="57"/>
      <c r="D106" s="26">
        <v>4</v>
      </c>
      <c r="E106" s="58" t="s">
        <v>40</v>
      </c>
      <c r="F106" s="26">
        <v>1</v>
      </c>
      <c r="G106" s="26" t="s">
        <v>116</v>
      </c>
      <c r="H106" s="27">
        <v>1000</v>
      </c>
      <c r="I106" s="14">
        <f t="shared" si="17"/>
        <v>4000</v>
      </c>
      <c r="J106" s="26">
        <v>1</v>
      </c>
      <c r="K106" s="58" t="s">
        <v>33</v>
      </c>
      <c r="L106" s="26">
        <v>1</v>
      </c>
      <c r="M106" s="26" t="s">
        <v>34</v>
      </c>
      <c r="N106" s="27">
        <v>2640</v>
      </c>
      <c r="O106" s="14">
        <f t="shared" ref="O105:O107" si="18">J106*L106*N106</f>
        <v>2640</v>
      </c>
      <c r="P106" s="30"/>
    </row>
    <row r="107" ht="71.25" spans="1:16">
      <c r="A107" s="59"/>
      <c r="B107" s="57" t="s">
        <v>134</v>
      </c>
      <c r="C107" s="57"/>
      <c r="D107" s="26">
        <v>30</v>
      </c>
      <c r="E107" s="26" t="s">
        <v>40</v>
      </c>
      <c r="F107" s="26">
        <v>1</v>
      </c>
      <c r="G107" s="26" t="s">
        <v>34</v>
      </c>
      <c r="H107" s="27">
        <v>500</v>
      </c>
      <c r="I107" s="14">
        <f t="shared" si="17"/>
        <v>15000</v>
      </c>
      <c r="J107" s="26">
        <v>27</v>
      </c>
      <c r="K107" s="26" t="s">
        <v>40</v>
      </c>
      <c r="L107" s="26">
        <v>1</v>
      </c>
      <c r="M107" s="26" t="s">
        <v>34</v>
      </c>
      <c r="N107" s="27">
        <v>600</v>
      </c>
      <c r="O107" s="39">
        <f t="shared" si="18"/>
        <v>16200</v>
      </c>
      <c r="P107" s="47" t="s">
        <v>135</v>
      </c>
    </row>
    <row r="108" spans="1:16">
      <c r="A108" s="7" t="s">
        <v>136</v>
      </c>
      <c r="B108" s="8"/>
      <c r="C108" s="7"/>
      <c r="D108" s="7"/>
      <c r="E108" s="7"/>
      <c r="F108" s="7"/>
      <c r="G108" s="7"/>
      <c r="H108" s="7"/>
      <c r="I108" s="45">
        <f>SUM(I105:I107)</f>
        <v>23000</v>
      </c>
      <c r="J108" s="36"/>
      <c r="K108" s="36"/>
      <c r="L108" s="36"/>
      <c r="M108" s="36"/>
      <c r="N108" s="36"/>
      <c r="O108" s="61">
        <f>SUM(O105:O107)</f>
        <v>18840</v>
      </c>
      <c r="P108" s="46">
        <f>I108-O108</f>
        <v>4160</v>
      </c>
    </row>
    <row r="109" spans="1:16">
      <c r="A109" s="60" t="s">
        <v>137</v>
      </c>
      <c r="B109" s="60"/>
      <c r="C109" s="60"/>
      <c r="D109" s="60"/>
      <c r="E109" s="60"/>
      <c r="F109" s="60"/>
      <c r="G109" s="60"/>
      <c r="H109" s="60"/>
      <c r="I109" s="63">
        <f>I25+I46+I80+I84+I104+I108</f>
        <v>1338540</v>
      </c>
      <c r="J109" s="64" t="s">
        <v>137</v>
      </c>
      <c r="K109" s="65"/>
      <c r="L109" s="65"/>
      <c r="M109" s="65"/>
      <c r="N109" s="66"/>
      <c r="O109" s="63">
        <f>O25+O46+O80+O84+O104+O108</f>
        <v>1021791.45</v>
      </c>
      <c r="P109" s="30"/>
    </row>
    <row r="110" spans="1:16">
      <c r="A110" s="60" t="s">
        <v>138</v>
      </c>
      <c r="B110" s="60"/>
      <c r="C110" s="60"/>
      <c r="D110" s="60"/>
      <c r="E110" s="60"/>
      <c r="F110" s="60"/>
      <c r="G110" s="60"/>
      <c r="H110" s="60"/>
      <c r="I110" s="63">
        <f>(I109-I108)*16%-0.4</f>
        <v>210486</v>
      </c>
      <c r="J110" s="64" t="s">
        <v>139</v>
      </c>
      <c r="K110" s="65"/>
      <c r="L110" s="65"/>
      <c r="M110" s="65"/>
      <c r="N110" s="66"/>
      <c r="O110" s="63">
        <f>(O109-O108)*16%</f>
        <v>160472.232</v>
      </c>
      <c r="P110" s="30"/>
    </row>
    <row r="111" spans="1:16">
      <c r="A111" s="60" t="s">
        <v>140</v>
      </c>
      <c r="B111" s="60"/>
      <c r="C111" s="60"/>
      <c r="D111" s="60"/>
      <c r="E111" s="60"/>
      <c r="F111" s="60"/>
      <c r="G111" s="60"/>
      <c r="H111" s="60"/>
      <c r="I111" s="63">
        <f>I109+I110</f>
        <v>1549026</v>
      </c>
      <c r="J111" s="64" t="s">
        <v>140</v>
      </c>
      <c r="K111" s="65"/>
      <c r="L111" s="65"/>
      <c r="M111" s="65"/>
      <c r="N111" s="66"/>
      <c r="O111" s="63">
        <f>O109+O110</f>
        <v>1182263.682</v>
      </c>
      <c r="P111" s="46">
        <f>I111-O111</f>
        <v>366762.318</v>
      </c>
    </row>
    <row r="112" spans="17:17">
      <c r="Q112" s="67"/>
    </row>
  </sheetData>
  <mergeCells count="53">
    <mergeCell ref="A1:I1"/>
    <mergeCell ref="D2:G2"/>
    <mergeCell ref="H2:I2"/>
    <mergeCell ref="J2:M2"/>
    <mergeCell ref="N2:O2"/>
    <mergeCell ref="A25:H25"/>
    <mergeCell ref="A46:H46"/>
    <mergeCell ref="B47:C47"/>
    <mergeCell ref="B52:C52"/>
    <mergeCell ref="B53:C53"/>
    <mergeCell ref="B54:C54"/>
    <mergeCell ref="B56:C56"/>
    <mergeCell ref="B57:C57"/>
    <mergeCell ref="B58:C58"/>
    <mergeCell ref="B59:C59"/>
    <mergeCell ref="B60:C60"/>
    <mergeCell ref="B62:C62"/>
    <mergeCell ref="B64:C64"/>
    <mergeCell ref="B65:C65"/>
    <mergeCell ref="B66:C66"/>
    <mergeCell ref="B67:C67"/>
    <mergeCell ref="B68:C68"/>
    <mergeCell ref="B69:C69"/>
    <mergeCell ref="B70:C70"/>
    <mergeCell ref="B71:C71"/>
    <mergeCell ref="B75:C75"/>
    <mergeCell ref="B76:C76"/>
    <mergeCell ref="B77:C77"/>
    <mergeCell ref="B78:C78"/>
    <mergeCell ref="B79:C79"/>
    <mergeCell ref="A80:H80"/>
    <mergeCell ref="A84:H84"/>
    <mergeCell ref="A104:H104"/>
    <mergeCell ref="A108:H108"/>
    <mergeCell ref="A109:H109"/>
    <mergeCell ref="J109:N109"/>
    <mergeCell ref="A110:H110"/>
    <mergeCell ref="J110:N110"/>
    <mergeCell ref="A111:H111"/>
    <mergeCell ref="J111:N111"/>
    <mergeCell ref="A4:A24"/>
    <mergeCell ref="A26:A45"/>
    <mergeCell ref="A47:A79"/>
    <mergeCell ref="A81:A83"/>
    <mergeCell ref="A85:A98"/>
    <mergeCell ref="A105:A107"/>
    <mergeCell ref="B4:B6"/>
    <mergeCell ref="B26:B34"/>
    <mergeCell ref="B35:B41"/>
    <mergeCell ref="B42:B43"/>
    <mergeCell ref="C2:C3"/>
    <mergeCell ref="P2:P3"/>
    <mergeCell ref="A2:B3"/>
  </mergeCells>
  <pageMargins left="0.699305555555556" right="0.699305555555556" top="0.75" bottom="0.75" header="0.3" footer="0.3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账单整理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Adimn</dc:creator>
  <cp:lastModifiedBy>王凤雨</cp:lastModifiedBy>
  <dcterms:created xsi:type="dcterms:W3CDTF">2018-01-05T11:03:00Z</dcterms:created>
  <cp:lastPrinted>2018-02-02T03:54:00Z</cp:lastPrinted>
  <dcterms:modified xsi:type="dcterms:W3CDTF">2020-12-25T08:10:02Z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