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2023年团\2023年8月3日拼多多长白山行程\"/>
    </mc:Choice>
  </mc:AlternateContent>
  <xr:revisionPtr revIDLastSave="0" documentId="13_ncr:1_{38C6063F-789D-4628-A3B7-1A573E309D0A}" xr6:coauthVersionLast="47" xr6:coauthVersionMax="47" xr10:uidLastSave="{00000000-0000-0000-0000-000000000000}"/>
  <bookViews>
    <workbookView xWindow="26772" yWindow="-108" windowWidth="30936" windowHeight="167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3" l="1"/>
  <c r="G63" i="3"/>
  <c r="F63" i="3"/>
  <c r="H62" i="3"/>
  <c r="F62" i="3"/>
  <c r="G62" i="3"/>
  <c r="H31" i="3"/>
  <c r="F31" i="3"/>
  <c r="H27" i="3"/>
  <c r="F27" i="3"/>
  <c r="H19" i="3"/>
  <c r="G19" i="3"/>
  <c r="H11" i="3"/>
  <c r="F11" i="3"/>
  <c r="H56" i="3" l="1"/>
  <c r="H57" i="3"/>
  <c r="H58" i="3"/>
  <c r="H59" i="3"/>
  <c r="H54" i="3" l="1"/>
  <c r="H55" i="3"/>
  <c r="H60" i="3"/>
  <c r="H61" i="3"/>
  <c r="H21" i="3" l="1"/>
  <c r="H22" i="3"/>
  <c r="H23" i="3"/>
  <c r="H24" i="3"/>
  <c r="H25" i="3"/>
  <c r="D62" i="3"/>
  <c r="C62" i="3"/>
  <c r="H53" i="3"/>
  <c r="H52" i="3"/>
  <c r="H51" i="3"/>
  <c r="H50" i="3"/>
  <c r="H49" i="3"/>
  <c r="H48" i="3"/>
  <c r="E48" i="3"/>
  <c r="E62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D31" i="3"/>
  <c r="C31" i="3"/>
  <c r="H30" i="3"/>
  <c r="H29" i="3"/>
  <c r="H28" i="3"/>
  <c r="E28" i="3"/>
  <c r="E31" i="3" s="1"/>
  <c r="G27" i="3"/>
  <c r="D27" i="3"/>
  <c r="C27" i="3"/>
  <c r="H26" i="3"/>
  <c r="H20" i="3"/>
  <c r="E20" i="3"/>
  <c r="E27" i="3" s="1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H14" i="3" s="1"/>
  <c r="E12" i="3"/>
  <c r="E14" i="3" s="1"/>
  <c r="G11" i="3"/>
  <c r="D11" i="3"/>
  <c r="C11" i="3"/>
  <c r="H10" i="3"/>
  <c r="H9" i="3"/>
  <c r="H8" i="3"/>
  <c r="E8" i="3"/>
  <c r="E11" i="3" s="1"/>
  <c r="H47" i="3" l="1"/>
  <c r="C63" i="3"/>
  <c r="G68" i="3"/>
  <c r="E63" i="3"/>
  <c r="A68" i="3" s="1"/>
  <c r="H39" i="3"/>
  <c r="D63" i="3"/>
  <c r="E68" i="3"/>
  <c r="H43" i="3"/>
  <c r="C68" i="3" l="1"/>
  <c r="I68" i="3" s="1"/>
</calcChain>
</file>

<file path=xl/sharedStrings.xml><?xml version="1.0" encoding="utf-8"?>
<sst xmlns="http://schemas.openxmlformats.org/spreadsheetml/2006/main" count="80" uniqueCount="74">
  <si>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</si>
  <si>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</si>
  <si>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</si>
  <si>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</si>
  <si>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</si>
  <si>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</si>
  <si>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</si>
  <si>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</si>
  <si>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</si>
  <si>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</si>
  <si>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</si>
  <si>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</si>
  <si>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</si>
  <si>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</si>
  <si>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</si>
  <si>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</si>
  <si>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</si>
  <si>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</si>
  <si>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</si>
  <si>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</si>
  <si>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</si>
  <si>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</si>
  <si>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</si>
  <si>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</si>
  <si>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</si>
  <si>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</si>
  <si>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</si>
  <si>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</si>
  <si>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</si>
  <si>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</si>
  <si>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</si>
  <si>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</si>
  <si>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</si>
  <si>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</si>
  <si>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</si>
  <si>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</si>
  <si>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</si>
  <si>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</si>
  <si>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</si>
  <si>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</si>
  <si>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</si>
  <si>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</si>
  <si>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</si>
  <si>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</si>
  <si>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</si>
  <si>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</si>
  <si>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</si>
  <si>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</si>
  <si>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</si>
  <si>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</si>
  <si>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团号：HMEA-230509-PDD200</t>
    <phoneticPr fontId="9" type="noConversion"/>
  </si>
  <si>
    <t>8月4日晚餐6000元
8月5日午餐4000元
8月5日晚餐6000元
8月6日午餐4000元</t>
    <phoneticPr fontId="9" type="noConversion"/>
  </si>
  <si>
    <t>景点门票</t>
    <phoneticPr fontId="9" type="noConversion"/>
  </si>
  <si>
    <t>用餐酒水费用预留
亚朵酒店房费（只能线上预定，关闭线下渠道）</t>
    <phoneticPr fontId="9" type="noConversion"/>
  </si>
  <si>
    <t>亚朵酒店房费</t>
    <phoneticPr fontId="9" type="noConversion"/>
  </si>
  <si>
    <t>长白山皇冠假日酒店房费</t>
    <phoneticPr fontId="9" type="noConversion"/>
  </si>
  <si>
    <t>门票</t>
    <phoneticPr fontId="9" type="noConversion"/>
  </si>
  <si>
    <t>酒店温泉</t>
    <phoneticPr fontId="9" type="noConversion"/>
  </si>
  <si>
    <t>5日午餐景区买水</t>
    <phoneticPr fontId="9" type="noConversion"/>
  </si>
  <si>
    <t>6日机场航班晚点买水</t>
    <phoneticPr fontId="9" type="noConversion"/>
  </si>
  <si>
    <t>雨伞</t>
    <phoneticPr fontId="9" type="noConversion"/>
  </si>
  <si>
    <t>车上零食鱼片</t>
    <phoneticPr fontId="9" type="noConversion"/>
  </si>
  <si>
    <t>快递费</t>
    <phoneticPr fontId="9" type="noConversion"/>
  </si>
  <si>
    <t>白酒费用</t>
    <phoneticPr fontId="9" type="noConversion"/>
  </si>
  <si>
    <t>4日晚餐</t>
    <phoneticPr fontId="9" type="noConversion"/>
  </si>
  <si>
    <t>5日午餐</t>
    <phoneticPr fontId="9" type="noConversion"/>
  </si>
  <si>
    <t>5日晚餐</t>
    <phoneticPr fontId="9" type="noConversion"/>
  </si>
  <si>
    <t>6日午餐</t>
    <phoneticPr fontId="9" type="noConversion"/>
  </si>
  <si>
    <t>车上零食牛板筋</t>
    <phoneticPr fontId="9" type="noConversion"/>
  </si>
  <si>
    <t>人参伴手礼</t>
    <phoneticPr fontId="9" type="noConversion"/>
  </si>
  <si>
    <t>客户报销</t>
    <phoneticPr fontId="9" type="noConversion"/>
  </si>
  <si>
    <t>高铁票</t>
    <phoneticPr fontId="9" type="noConversion"/>
  </si>
  <si>
    <t>6日机场-客户家</t>
    <phoneticPr fontId="9" type="noConversion"/>
  </si>
  <si>
    <t>245.05+3862+4804.9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</si>
</sst>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176" fontId="12" fillId="0" borderId="2" xfId="0" applyNumberFormat="1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7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667385</xdr:colOff>
      <xdr:row>2</xdr:row>
      <xdr:rowOff>215265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49" zoomScaleNormal="100" workbookViewId="0">
      <selection activeCell="C68" sqref="C68:D6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7" max="7" width="12.453125" bestFit="1" customWidth="1"/>
    <col min="8" max="8" width="12.7265625" customWidth="1"/>
    <col min="9" max="9" width="24.90625" customWidth="1"/>
    <col min="10" max="10" width="39.453125" customWidth="1"/>
    <col min="12" max="12" width="16.1796875" customWidth="1"/>
  </cols>
  <sheetData>
    <row r="2" spans="1:12" ht="21" customHeight="1" x14ac:dyDescent="0.25">
      <c r="C2" s="58" t="s">
        <v>0</v>
      </c>
      <c r="D2" s="58"/>
      <c r="E2" s="58"/>
      <c r="F2" s="58"/>
      <c r="G2" s="58"/>
      <c r="H2" s="58"/>
      <c r="I2" s="14"/>
      <c r="J2" s="14"/>
      <c r="K2" s="14"/>
      <c r="L2" s="14"/>
    </row>
    <row r="4" spans="1:12" ht="21" customHeight="1" x14ac:dyDescent="0.25">
      <c r="H4" s="28" t="s">
        <v>50</v>
      </c>
      <c r="I4" s="29"/>
      <c r="J4" s="29" t="s">
        <v>1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56" t="s">
        <v>2</v>
      </c>
      <c r="B6" s="36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36" t="s">
        <v>6</v>
      </c>
    </row>
    <row r="7" spans="1:12" ht="21" customHeight="1" x14ac:dyDescent="0.25">
      <c r="A7" s="56"/>
      <c r="B7" s="36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6"/>
    </row>
    <row r="8" spans="1:12" ht="21" customHeight="1" x14ac:dyDescent="0.25">
      <c r="A8" s="57">
        <v>1</v>
      </c>
      <c r="B8" s="64" t="s">
        <v>14</v>
      </c>
      <c r="C8" s="37">
        <v>0</v>
      </c>
      <c r="D8" s="44"/>
      <c r="E8" s="37">
        <f>C8*D8</f>
        <v>0</v>
      </c>
      <c r="F8" s="8">
        <v>519</v>
      </c>
      <c r="G8" s="8">
        <v>0</v>
      </c>
      <c r="H8" s="8">
        <f>F8+G8</f>
        <v>519</v>
      </c>
      <c r="I8" s="20" t="s">
        <v>71</v>
      </c>
      <c r="J8" s="22" t="s">
        <v>15</v>
      </c>
    </row>
    <row r="9" spans="1:12" ht="21" customHeight="1" x14ac:dyDescent="0.25">
      <c r="A9" s="57"/>
      <c r="B9" s="64"/>
      <c r="C9" s="37"/>
      <c r="D9" s="44"/>
      <c r="E9" s="37"/>
      <c r="F9" s="65">
        <v>519</v>
      </c>
      <c r="G9" s="8">
        <v>0</v>
      </c>
      <c r="H9" s="8">
        <f>F9+G9</f>
        <v>519</v>
      </c>
      <c r="I9" s="20" t="s">
        <v>71</v>
      </c>
      <c r="J9" s="23"/>
    </row>
    <row r="10" spans="1:12" ht="21" customHeight="1" x14ac:dyDescent="0.25">
      <c r="A10" s="57"/>
      <c r="B10" s="64"/>
      <c r="C10" s="37"/>
      <c r="D10" s="44"/>
      <c r="E10" s="37"/>
      <c r="F10" s="8">
        <v>245.05</v>
      </c>
      <c r="G10" s="8">
        <v>0</v>
      </c>
      <c r="H10" s="8">
        <f>F10+G10</f>
        <v>245.05</v>
      </c>
      <c r="I10" s="20" t="s">
        <v>72</v>
      </c>
      <c r="J10" s="23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1283.05</v>
      </c>
      <c r="G11" s="11">
        <f>SUM(G8:G10)</f>
        <v>0</v>
      </c>
      <c r="H11" s="11">
        <f>SUM(H8:H10)</f>
        <v>1283.05</v>
      </c>
      <c r="I11" s="16"/>
      <c r="J11" s="24"/>
    </row>
    <row r="12" spans="1:12" ht="21" customHeight="1" x14ac:dyDescent="0.25">
      <c r="A12" s="45">
        <v>2</v>
      </c>
      <c r="B12" s="51" t="s">
        <v>17</v>
      </c>
      <c r="C12" s="41">
        <v>0</v>
      </c>
      <c r="D12" s="48"/>
      <c r="E12" s="41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2" t="s">
        <v>18</v>
      </c>
    </row>
    <row r="13" spans="1:12" ht="21" customHeight="1" x14ac:dyDescent="0.25">
      <c r="A13" s="47"/>
      <c r="B13" s="53"/>
      <c r="C13" s="42"/>
      <c r="D13" s="49"/>
      <c r="E13" s="42"/>
      <c r="F13" s="8">
        <v>0</v>
      </c>
      <c r="G13" s="8">
        <v>0</v>
      </c>
      <c r="H13" s="8">
        <f t="shared" ref="H13" si="0">F13+G13</f>
        <v>0</v>
      </c>
      <c r="I13" s="15"/>
      <c r="J13" s="23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4"/>
    </row>
    <row r="15" spans="1:12" ht="21" customHeight="1" x14ac:dyDescent="0.25">
      <c r="A15" s="57">
        <v>3</v>
      </c>
      <c r="B15" s="64" t="s">
        <v>20</v>
      </c>
      <c r="C15" s="37">
        <v>0</v>
      </c>
      <c r="D15" s="44"/>
      <c r="E15" s="37">
        <f>C15*D15</f>
        <v>0</v>
      </c>
      <c r="F15" s="8">
        <v>0</v>
      </c>
      <c r="G15" s="8">
        <v>1562</v>
      </c>
      <c r="H15" s="8">
        <f>F15+G15</f>
        <v>1562</v>
      </c>
      <c r="I15" s="20" t="s">
        <v>70</v>
      </c>
      <c r="J15" s="35" t="s">
        <v>21</v>
      </c>
    </row>
    <row r="16" spans="1:12" ht="21" customHeight="1" x14ac:dyDescent="0.25">
      <c r="A16" s="57"/>
      <c r="B16" s="64"/>
      <c r="C16" s="37"/>
      <c r="D16" s="44"/>
      <c r="E16" s="37"/>
      <c r="F16" s="8">
        <v>0</v>
      </c>
      <c r="G16" s="8">
        <v>140</v>
      </c>
      <c r="H16" s="8">
        <f>F16+G16</f>
        <v>140</v>
      </c>
      <c r="I16" s="20" t="s">
        <v>70</v>
      </c>
      <c r="J16" s="32"/>
    </row>
    <row r="17" spans="1:12" ht="21" customHeight="1" x14ac:dyDescent="0.25">
      <c r="A17" s="57"/>
      <c r="B17" s="64"/>
      <c r="C17" s="37"/>
      <c r="D17" s="44"/>
      <c r="E17" s="37"/>
      <c r="F17" s="8">
        <v>0</v>
      </c>
      <c r="G17" s="8">
        <v>2160</v>
      </c>
      <c r="H17" s="8">
        <f>F17+G17</f>
        <v>2160</v>
      </c>
      <c r="I17" s="20" t="s">
        <v>70</v>
      </c>
      <c r="J17" s="32"/>
    </row>
    <row r="18" spans="1:12" ht="21" customHeight="1" x14ac:dyDescent="0.25">
      <c r="A18" s="57"/>
      <c r="B18" s="64"/>
      <c r="C18" s="37"/>
      <c r="D18" s="44"/>
      <c r="E18" s="37"/>
      <c r="F18" s="8">
        <v>0</v>
      </c>
      <c r="G18" s="8">
        <v>0</v>
      </c>
      <c r="H18" s="8">
        <f>F18+G18</f>
        <v>0</v>
      </c>
      <c r="I18" s="15"/>
      <c r="J18" s="32"/>
    </row>
    <row r="19" spans="1:12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3862</v>
      </c>
      <c r="H19" s="11">
        <f>SUM(H15:H18)</f>
        <v>3862</v>
      </c>
      <c r="I19" s="16"/>
      <c r="J19" s="33"/>
    </row>
    <row r="20" spans="1:12" ht="21" customHeight="1" x14ac:dyDescent="0.25">
      <c r="A20" s="57">
        <v>4</v>
      </c>
      <c r="B20" s="64" t="s">
        <v>23</v>
      </c>
      <c r="C20" s="37">
        <v>20000</v>
      </c>
      <c r="D20" s="44">
        <v>1</v>
      </c>
      <c r="E20" s="37">
        <f>C20*D20</f>
        <v>20000</v>
      </c>
      <c r="F20" s="8">
        <v>5580</v>
      </c>
      <c r="G20" s="8">
        <v>0</v>
      </c>
      <c r="H20" s="8">
        <f>F20+G20</f>
        <v>5580</v>
      </c>
      <c r="I20" s="20" t="s">
        <v>64</v>
      </c>
      <c r="J20" s="31" t="s">
        <v>51</v>
      </c>
    </row>
    <row r="21" spans="1:12" ht="21" customHeight="1" x14ac:dyDescent="0.25">
      <c r="A21" s="57"/>
      <c r="B21" s="64"/>
      <c r="C21" s="37"/>
      <c r="D21" s="44"/>
      <c r="E21" s="37"/>
      <c r="F21" s="8">
        <v>3180</v>
      </c>
      <c r="G21" s="8">
        <v>0</v>
      </c>
      <c r="H21" s="8">
        <f t="shared" ref="H21:H25" si="2">F21+G21</f>
        <v>3180</v>
      </c>
      <c r="I21" s="20" t="s">
        <v>65</v>
      </c>
      <c r="J21" s="32"/>
    </row>
    <row r="22" spans="1:12" ht="21" customHeight="1" x14ac:dyDescent="0.25">
      <c r="A22" s="57"/>
      <c r="B22" s="64"/>
      <c r="C22" s="37"/>
      <c r="D22" s="44"/>
      <c r="E22" s="37"/>
      <c r="F22" s="8">
        <v>6464.4</v>
      </c>
      <c r="G22" s="8">
        <v>0</v>
      </c>
      <c r="H22" s="8">
        <f t="shared" si="2"/>
        <v>6464.4</v>
      </c>
      <c r="I22" s="20" t="s">
        <v>66</v>
      </c>
      <c r="J22" s="32"/>
    </row>
    <row r="23" spans="1:12" ht="21" customHeight="1" x14ac:dyDescent="0.25">
      <c r="A23" s="57"/>
      <c r="B23" s="64"/>
      <c r="C23" s="37"/>
      <c r="D23" s="44"/>
      <c r="E23" s="37"/>
      <c r="F23" s="65">
        <v>2948</v>
      </c>
      <c r="G23" s="8">
        <v>0</v>
      </c>
      <c r="H23" s="8">
        <f t="shared" si="2"/>
        <v>2948</v>
      </c>
      <c r="I23" s="20" t="s">
        <v>67</v>
      </c>
      <c r="J23" s="32"/>
    </row>
    <row r="24" spans="1:12" ht="21" customHeight="1" x14ac:dyDescent="0.25">
      <c r="A24" s="57"/>
      <c r="B24" s="64"/>
      <c r="C24" s="37"/>
      <c r="D24" s="44"/>
      <c r="E24" s="37"/>
      <c r="F24" s="65">
        <v>6594</v>
      </c>
      <c r="G24" s="8">
        <v>0</v>
      </c>
      <c r="H24" s="8">
        <f t="shared" si="2"/>
        <v>6594</v>
      </c>
      <c r="I24" s="20" t="s">
        <v>63</v>
      </c>
      <c r="J24" s="32"/>
    </row>
    <row r="25" spans="1:12" ht="21" customHeight="1" x14ac:dyDescent="0.25">
      <c r="A25" s="57"/>
      <c r="B25" s="64"/>
      <c r="C25" s="37"/>
      <c r="D25" s="44"/>
      <c r="E25" s="37"/>
      <c r="F25" s="8">
        <v>0</v>
      </c>
      <c r="G25" s="8">
        <v>0</v>
      </c>
      <c r="H25" s="8">
        <f t="shared" si="2"/>
        <v>0</v>
      </c>
      <c r="I25" s="15"/>
      <c r="J25" s="32"/>
    </row>
    <row r="26" spans="1:12" ht="21" customHeight="1" x14ac:dyDescent="0.25">
      <c r="A26" s="57"/>
      <c r="B26" s="64"/>
      <c r="C26" s="37"/>
      <c r="D26" s="44"/>
      <c r="E26" s="37"/>
      <c r="F26" s="8">
        <v>0</v>
      </c>
      <c r="G26" s="8">
        <v>0</v>
      </c>
      <c r="H26" s="8">
        <f>F26+G26</f>
        <v>0</v>
      </c>
      <c r="I26" s="15"/>
      <c r="J26" s="32"/>
    </row>
    <row r="27" spans="1:12" s="1" customFormat="1" ht="21" customHeight="1" x14ac:dyDescent="0.25">
      <c r="A27" s="9"/>
      <c r="B27" s="10" t="s">
        <v>24</v>
      </c>
      <c r="C27" s="11">
        <f>SUM(C20)</f>
        <v>20000</v>
      </c>
      <c r="D27" s="11">
        <f t="shared" ref="D27:E27" si="3">SUM(D20)</f>
        <v>1</v>
      </c>
      <c r="E27" s="11">
        <f t="shared" si="3"/>
        <v>20000</v>
      </c>
      <c r="F27" s="11">
        <f>SUM(F20:F26)</f>
        <v>24766.400000000001</v>
      </c>
      <c r="G27" s="11">
        <f>SUM(G20:G26)</f>
        <v>0</v>
      </c>
      <c r="H27" s="11">
        <f>SUM(H20:H26)</f>
        <v>24766.400000000001</v>
      </c>
      <c r="I27" s="16"/>
      <c r="J27" s="33"/>
    </row>
    <row r="28" spans="1:12" ht="21" customHeight="1" x14ac:dyDescent="0.25">
      <c r="A28" s="45">
        <v>5</v>
      </c>
      <c r="B28" s="51" t="s">
        <v>25</v>
      </c>
      <c r="C28" s="41">
        <v>25000</v>
      </c>
      <c r="D28" s="48">
        <v>1</v>
      </c>
      <c r="E28" s="41">
        <f>C28*D28</f>
        <v>25000</v>
      </c>
      <c r="F28" s="8">
        <v>19094</v>
      </c>
      <c r="G28" s="8">
        <v>0</v>
      </c>
      <c r="H28" s="8">
        <f>F28+G28</f>
        <v>19094</v>
      </c>
      <c r="I28" s="20" t="s">
        <v>54</v>
      </c>
      <c r="J28" s="31" t="s">
        <v>53</v>
      </c>
      <c r="L28" s="3"/>
    </row>
    <row r="29" spans="1:12" ht="21" customHeight="1" x14ac:dyDescent="0.25">
      <c r="A29" s="46"/>
      <c r="B29" s="52"/>
      <c r="C29" s="43"/>
      <c r="D29" s="50"/>
      <c r="E29" s="43"/>
      <c r="F29" s="8">
        <v>1309</v>
      </c>
      <c r="G29" s="8">
        <v>0</v>
      </c>
      <c r="H29" s="8">
        <f>F29+G29</f>
        <v>1309</v>
      </c>
      <c r="I29" s="20" t="s">
        <v>54</v>
      </c>
      <c r="J29" s="23"/>
    </row>
    <row r="30" spans="1:12" ht="21" customHeight="1" x14ac:dyDescent="0.25">
      <c r="A30" s="47"/>
      <c r="B30" s="53"/>
      <c r="C30" s="42"/>
      <c r="D30" s="49"/>
      <c r="E30" s="42"/>
      <c r="F30" s="8">
        <v>5000</v>
      </c>
      <c r="G30" s="8">
        <v>0</v>
      </c>
      <c r="H30" s="8">
        <f t="shared" ref="H30" si="4">F30+G30</f>
        <v>5000</v>
      </c>
      <c r="I30" s="20" t="s">
        <v>55</v>
      </c>
      <c r="J30" s="23"/>
    </row>
    <row r="31" spans="1:12" s="1" customFormat="1" ht="21" customHeight="1" x14ac:dyDescent="0.25">
      <c r="A31" s="9"/>
      <c r="B31" s="10" t="s">
        <v>26</v>
      </c>
      <c r="C31" s="11">
        <f>SUM(C28)</f>
        <v>25000</v>
      </c>
      <c r="D31" s="11">
        <f t="shared" ref="D31:E31" si="5">SUM(D28)</f>
        <v>1</v>
      </c>
      <c r="E31" s="11">
        <f t="shared" si="5"/>
        <v>25000</v>
      </c>
      <c r="F31" s="11">
        <f>SUM(F28:F30)</f>
        <v>25403</v>
      </c>
      <c r="G31" s="11">
        <f>SUM(G28:G30)</f>
        <v>0</v>
      </c>
      <c r="H31" s="11">
        <f>SUM(H28:H30)</f>
        <v>25403</v>
      </c>
      <c r="I31" s="16"/>
      <c r="J31" s="24"/>
      <c r="L31" s="67"/>
    </row>
    <row r="32" spans="1:12" ht="21" customHeight="1" x14ac:dyDescent="0.25">
      <c r="A32" s="57">
        <v>6</v>
      </c>
      <c r="B32" s="64" t="s">
        <v>27</v>
      </c>
      <c r="C32" s="37">
        <v>0</v>
      </c>
      <c r="D32" s="44"/>
      <c r="E32" s="37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2" t="s">
        <v>28</v>
      </c>
    </row>
    <row r="33" spans="1:10" ht="21" customHeight="1" x14ac:dyDescent="0.25">
      <c r="A33" s="57"/>
      <c r="B33" s="64"/>
      <c r="C33" s="37"/>
      <c r="D33" s="44"/>
      <c r="E33" s="37"/>
      <c r="F33" s="8">
        <v>0</v>
      </c>
      <c r="G33" s="8">
        <v>0</v>
      </c>
      <c r="H33" s="8">
        <f>F33+G33</f>
        <v>0</v>
      </c>
      <c r="I33" s="15"/>
      <c r="J33" s="32"/>
    </row>
    <row r="34" spans="1:10" ht="21" customHeight="1" x14ac:dyDescent="0.25">
      <c r="A34" s="57"/>
      <c r="B34" s="64"/>
      <c r="C34" s="37"/>
      <c r="D34" s="44"/>
      <c r="E34" s="37"/>
      <c r="F34" s="8">
        <v>0</v>
      </c>
      <c r="G34" s="8">
        <v>0</v>
      </c>
      <c r="H34" s="8">
        <f>F34+G34</f>
        <v>0</v>
      </c>
      <c r="I34" s="15"/>
      <c r="J34" s="32"/>
    </row>
    <row r="35" spans="1:10" s="1" customFormat="1" ht="21" customHeight="1" x14ac:dyDescent="0.25">
      <c r="A35" s="9"/>
      <c r="B35" s="10" t="s">
        <v>29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33"/>
    </row>
    <row r="36" spans="1:10" ht="21" customHeight="1" x14ac:dyDescent="0.25">
      <c r="A36" s="57">
        <v>7</v>
      </c>
      <c r="B36" s="64" t="s">
        <v>30</v>
      </c>
      <c r="C36" s="37">
        <v>0</v>
      </c>
      <c r="D36" s="44"/>
      <c r="E36" s="37">
        <f>C36*D36</f>
        <v>0</v>
      </c>
      <c r="F36" s="8">
        <v>0</v>
      </c>
      <c r="G36" s="8">
        <v>0</v>
      </c>
      <c r="H36" s="8">
        <f>F36+G36</f>
        <v>0</v>
      </c>
      <c r="I36" s="15"/>
      <c r="J36" s="34"/>
    </row>
    <row r="37" spans="1:10" ht="21" customHeight="1" x14ac:dyDescent="0.25">
      <c r="A37" s="57"/>
      <c r="B37" s="64"/>
      <c r="C37" s="37"/>
      <c r="D37" s="44"/>
      <c r="E37" s="37"/>
      <c r="F37" s="8">
        <v>0</v>
      </c>
      <c r="G37" s="8">
        <v>0</v>
      </c>
      <c r="H37" s="8">
        <f>F37+G37</f>
        <v>0</v>
      </c>
      <c r="I37" s="15"/>
      <c r="J37" s="26"/>
    </row>
    <row r="38" spans="1:10" ht="21" customHeight="1" x14ac:dyDescent="0.25">
      <c r="A38" s="57"/>
      <c r="B38" s="64"/>
      <c r="C38" s="37"/>
      <c r="D38" s="44"/>
      <c r="E38" s="37"/>
      <c r="F38" s="8">
        <v>0</v>
      </c>
      <c r="G38" s="8">
        <v>0</v>
      </c>
      <c r="H38" s="8">
        <f>F38+G38</f>
        <v>0</v>
      </c>
      <c r="I38" s="15"/>
      <c r="J38" s="26"/>
    </row>
    <row r="39" spans="1:10" s="1" customFormat="1" ht="21" customHeight="1" x14ac:dyDescent="0.25">
      <c r="A39" s="9"/>
      <c r="B39" s="10" t="s">
        <v>31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27"/>
    </row>
    <row r="40" spans="1:10" ht="21" customHeight="1" x14ac:dyDescent="0.25">
      <c r="A40" s="57">
        <v>8</v>
      </c>
      <c r="B40" s="64" t="s">
        <v>32</v>
      </c>
      <c r="C40" s="37">
        <v>0</v>
      </c>
      <c r="D40" s="44"/>
      <c r="E40" s="37">
        <f>C40*D40</f>
        <v>0</v>
      </c>
      <c r="F40" s="8">
        <v>0</v>
      </c>
      <c r="G40" s="8">
        <v>0</v>
      </c>
      <c r="H40" s="8">
        <f>F40+G40</f>
        <v>0</v>
      </c>
      <c r="I40" s="15"/>
      <c r="J40" s="35" t="s">
        <v>33</v>
      </c>
    </row>
    <row r="41" spans="1:10" ht="21" customHeight="1" x14ac:dyDescent="0.25">
      <c r="A41" s="57"/>
      <c r="B41" s="64"/>
      <c r="C41" s="37"/>
      <c r="D41" s="44"/>
      <c r="E41" s="37"/>
      <c r="F41" s="8">
        <v>0</v>
      </c>
      <c r="G41" s="8">
        <v>0</v>
      </c>
      <c r="H41" s="8">
        <f>F41+G41</f>
        <v>0</v>
      </c>
      <c r="I41" s="15"/>
      <c r="J41" s="32"/>
    </row>
    <row r="42" spans="1:10" ht="21" customHeight="1" x14ac:dyDescent="0.25">
      <c r="A42" s="57"/>
      <c r="B42" s="64"/>
      <c r="C42" s="37"/>
      <c r="D42" s="44"/>
      <c r="E42" s="37"/>
      <c r="F42" s="8">
        <v>0</v>
      </c>
      <c r="G42" s="8">
        <v>0</v>
      </c>
      <c r="H42" s="8">
        <f>F42+G42</f>
        <v>0</v>
      </c>
      <c r="I42" s="15"/>
      <c r="J42" s="32"/>
    </row>
    <row r="43" spans="1:10" s="1" customFormat="1" ht="21" customHeight="1" x14ac:dyDescent="0.25">
      <c r="A43" s="9"/>
      <c r="B43" s="10" t="s">
        <v>34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>SUM(G40:G42)</f>
        <v>0</v>
      </c>
      <c r="H43" s="11">
        <f>SUM(H40:H42)</f>
        <v>0</v>
      </c>
      <c r="I43" s="16"/>
      <c r="J43" s="33"/>
    </row>
    <row r="44" spans="1:10" ht="21" customHeight="1" x14ac:dyDescent="0.25">
      <c r="A44" s="57">
        <v>9</v>
      </c>
      <c r="B44" s="64" t="s">
        <v>35</v>
      </c>
      <c r="C44" s="37">
        <v>0</v>
      </c>
      <c r="D44" s="44"/>
      <c r="E44" s="37">
        <f>C44*D44</f>
        <v>0</v>
      </c>
      <c r="F44" s="8">
        <v>0</v>
      </c>
      <c r="G44" s="8">
        <v>0</v>
      </c>
      <c r="H44" s="8">
        <f>F44+G44</f>
        <v>0</v>
      </c>
      <c r="I44" s="15"/>
      <c r="J44" s="22" t="s">
        <v>36</v>
      </c>
    </row>
    <row r="45" spans="1:10" ht="21" customHeight="1" x14ac:dyDescent="0.25">
      <c r="A45" s="57"/>
      <c r="B45" s="64"/>
      <c r="C45" s="37"/>
      <c r="D45" s="44"/>
      <c r="E45" s="37"/>
      <c r="F45" s="8">
        <v>0</v>
      </c>
      <c r="G45" s="8">
        <v>0</v>
      </c>
      <c r="H45" s="8">
        <f>F45+G45</f>
        <v>0</v>
      </c>
      <c r="I45" s="15"/>
      <c r="J45" s="23"/>
    </row>
    <row r="46" spans="1:10" ht="21" customHeight="1" x14ac:dyDescent="0.25">
      <c r="A46" s="57"/>
      <c r="B46" s="64"/>
      <c r="C46" s="37"/>
      <c r="D46" s="44"/>
      <c r="E46" s="37"/>
      <c r="F46" s="8">
        <v>0</v>
      </c>
      <c r="G46" s="8">
        <v>0</v>
      </c>
      <c r="H46" s="8">
        <f>F46+G46</f>
        <v>0</v>
      </c>
      <c r="I46" s="15"/>
      <c r="J46" s="23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9">SUM(D44)</f>
        <v>0</v>
      </c>
      <c r="E47" s="11">
        <f t="shared" si="9"/>
        <v>0</v>
      </c>
      <c r="F47" s="11">
        <f>SUM(F44:F46)</f>
        <v>0</v>
      </c>
      <c r="G47" s="11">
        <f t="shared" ref="G47:H47" si="10">SUM(G44:G46)</f>
        <v>0</v>
      </c>
      <c r="H47" s="11">
        <f t="shared" si="10"/>
        <v>0</v>
      </c>
      <c r="I47" s="16"/>
      <c r="J47" s="24"/>
    </row>
    <row r="48" spans="1:10" ht="21" customHeight="1" x14ac:dyDescent="0.25">
      <c r="A48" s="45">
        <v>10</v>
      </c>
      <c r="B48" s="51" t="s">
        <v>38</v>
      </c>
      <c r="C48" s="38">
        <v>15000</v>
      </c>
      <c r="D48" s="45">
        <v>1</v>
      </c>
      <c r="E48" s="38">
        <f>C48*D48</f>
        <v>15000</v>
      </c>
      <c r="F48" s="8">
        <v>137.5</v>
      </c>
      <c r="G48" s="8">
        <v>0</v>
      </c>
      <c r="H48" s="8">
        <f t="shared" ref="H48:H49" si="11">F48+G48</f>
        <v>137.5</v>
      </c>
      <c r="I48" s="20" t="s">
        <v>56</v>
      </c>
      <c r="J48" s="25" t="s">
        <v>52</v>
      </c>
    </row>
    <row r="49" spans="1:10" ht="21" customHeight="1" x14ac:dyDescent="0.25">
      <c r="A49" s="46"/>
      <c r="B49" s="52"/>
      <c r="C49" s="39"/>
      <c r="D49" s="46"/>
      <c r="E49" s="39"/>
      <c r="F49" s="8">
        <v>4225</v>
      </c>
      <c r="G49" s="8">
        <v>0</v>
      </c>
      <c r="H49" s="8">
        <f t="shared" si="11"/>
        <v>4225</v>
      </c>
      <c r="I49" s="20" t="s">
        <v>56</v>
      </c>
      <c r="J49" s="26"/>
    </row>
    <row r="50" spans="1:10" ht="21" customHeight="1" x14ac:dyDescent="0.25">
      <c r="A50" s="46"/>
      <c r="B50" s="52"/>
      <c r="C50" s="39"/>
      <c r="D50" s="46"/>
      <c r="E50" s="39"/>
      <c r="F50" s="8">
        <v>2000</v>
      </c>
      <c r="G50" s="8">
        <v>0</v>
      </c>
      <c r="H50" s="8">
        <f>F50+G50</f>
        <v>2000</v>
      </c>
      <c r="I50" s="20" t="s">
        <v>56</v>
      </c>
      <c r="J50" s="26"/>
    </row>
    <row r="51" spans="1:10" ht="21" customHeight="1" x14ac:dyDescent="0.25">
      <c r="A51" s="46"/>
      <c r="B51" s="52"/>
      <c r="C51" s="39"/>
      <c r="D51" s="46"/>
      <c r="E51" s="39"/>
      <c r="F51" s="8">
        <v>866</v>
      </c>
      <c r="G51" s="8">
        <v>0</v>
      </c>
      <c r="H51" s="8">
        <f>F51+G51</f>
        <v>866</v>
      </c>
      <c r="I51" s="20" t="s">
        <v>57</v>
      </c>
      <c r="J51" s="26"/>
    </row>
    <row r="52" spans="1:10" ht="21" customHeight="1" x14ac:dyDescent="0.25">
      <c r="A52" s="46"/>
      <c r="B52" s="52"/>
      <c r="C52" s="39"/>
      <c r="D52" s="46"/>
      <c r="E52" s="39"/>
      <c r="F52" s="8">
        <v>84</v>
      </c>
      <c r="G52" s="8">
        <v>0</v>
      </c>
      <c r="H52" s="8">
        <f>F52+G52</f>
        <v>84</v>
      </c>
      <c r="I52" s="20" t="s">
        <v>59</v>
      </c>
      <c r="J52" s="26"/>
    </row>
    <row r="53" spans="1:10" ht="21" customHeight="1" x14ac:dyDescent="0.25">
      <c r="A53" s="46"/>
      <c r="B53" s="52"/>
      <c r="C53" s="39"/>
      <c r="D53" s="46"/>
      <c r="E53" s="39"/>
      <c r="F53" s="8">
        <v>150</v>
      </c>
      <c r="G53" s="8">
        <v>0</v>
      </c>
      <c r="H53" s="8">
        <f>F53+G53</f>
        <v>150</v>
      </c>
      <c r="I53" s="21" t="s">
        <v>58</v>
      </c>
      <c r="J53" s="26"/>
    </row>
    <row r="54" spans="1:10" ht="21" customHeight="1" x14ac:dyDescent="0.25">
      <c r="A54" s="46"/>
      <c r="B54" s="52"/>
      <c r="C54" s="39"/>
      <c r="D54" s="46"/>
      <c r="E54" s="39"/>
      <c r="F54" s="8">
        <v>0</v>
      </c>
      <c r="G54" s="8">
        <v>100</v>
      </c>
      <c r="H54" s="8">
        <f t="shared" ref="H54:H61" si="12">F54+G54</f>
        <v>100</v>
      </c>
      <c r="I54" s="21" t="s">
        <v>60</v>
      </c>
      <c r="J54" s="26"/>
    </row>
    <row r="55" spans="1:10" ht="21" customHeight="1" x14ac:dyDescent="0.25">
      <c r="A55" s="46"/>
      <c r="B55" s="52"/>
      <c r="C55" s="39"/>
      <c r="D55" s="46"/>
      <c r="E55" s="39"/>
      <c r="F55" s="8">
        <v>0</v>
      </c>
      <c r="G55" s="8">
        <v>5760</v>
      </c>
      <c r="H55" s="8">
        <f t="shared" si="12"/>
        <v>5760</v>
      </c>
      <c r="I55" s="21" t="s">
        <v>69</v>
      </c>
      <c r="J55" s="26"/>
    </row>
    <row r="56" spans="1:10" ht="21" customHeight="1" x14ac:dyDescent="0.25">
      <c r="A56" s="46"/>
      <c r="B56" s="52"/>
      <c r="C56" s="39"/>
      <c r="D56" s="46"/>
      <c r="E56" s="39"/>
      <c r="F56" s="8">
        <v>0</v>
      </c>
      <c r="G56" s="8">
        <v>110</v>
      </c>
      <c r="H56" s="8">
        <f t="shared" si="12"/>
        <v>110</v>
      </c>
      <c r="I56" s="21" t="s">
        <v>61</v>
      </c>
      <c r="J56" s="26"/>
    </row>
    <row r="57" spans="1:10" ht="21" customHeight="1" x14ac:dyDescent="0.25">
      <c r="A57" s="46"/>
      <c r="B57" s="52"/>
      <c r="C57" s="39"/>
      <c r="D57" s="46"/>
      <c r="E57" s="39"/>
      <c r="F57" s="8">
        <v>0</v>
      </c>
      <c r="G57" s="8">
        <v>140</v>
      </c>
      <c r="H57" s="8">
        <f t="shared" si="12"/>
        <v>140</v>
      </c>
      <c r="I57" s="21" t="s">
        <v>68</v>
      </c>
      <c r="J57" s="26"/>
    </row>
    <row r="58" spans="1:10" ht="21" customHeight="1" x14ac:dyDescent="0.25">
      <c r="A58" s="46"/>
      <c r="B58" s="52"/>
      <c r="C58" s="39"/>
      <c r="D58" s="46"/>
      <c r="E58" s="39"/>
      <c r="F58" s="8">
        <v>0</v>
      </c>
      <c r="G58" s="8">
        <v>25</v>
      </c>
      <c r="H58" s="8">
        <f t="shared" si="12"/>
        <v>25</v>
      </c>
      <c r="I58" s="21" t="s">
        <v>62</v>
      </c>
      <c r="J58" s="26"/>
    </row>
    <row r="59" spans="1:10" ht="21" customHeight="1" x14ac:dyDescent="0.25">
      <c r="A59" s="46"/>
      <c r="B59" s="52"/>
      <c r="C59" s="39"/>
      <c r="D59" s="46"/>
      <c r="E59" s="39"/>
      <c r="F59" s="8">
        <v>0</v>
      </c>
      <c r="G59" s="8">
        <v>0</v>
      </c>
      <c r="H59" s="8">
        <f t="shared" si="12"/>
        <v>0</v>
      </c>
      <c r="I59" s="21"/>
      <c r="J59" s="26"/>
    </row>
    <row r="60" spans="1:10" ht="21" customHeight="1" x14ac:dyDescent="0.25">
      <c r="A60" s="46"/>
      <c r="B60" s="52"/>
      <c r="C60" s="39"/>
      <c r="D60" s="46"/>
      <c r="E60" s="39"/>
      <c r="F60" s="8">
        <v>0</v>
      </c>
      <c r="G60" s="8">
        <v>0</v>
      </c>
      <c r="H60" s="8">
        <f t="shared" si="12"/>
        <v>0</v>
      </c>
      <c r="I60" s="21"/>
      <c r="J60" s="26"/>
    </row>
    <row r="61" spans="1:10" s="1" customFormat="1" ht="21" customHeight="1" x14ac:dyDescent="0.25">
      <c r="A61" s="46"/>
      <c r="B61" s="53"/>
      <c r="C61" s="40"/>
      <c r="D61" s="47"/>
      <c r="E61" s="40"/>
      <c r="F61" s="8">
        <v>0</v>
      </c>
      <c r="G61" s="8">
        <v>0</v>
      </c>
      <c r="H61" s="8">
        <f t="shared" si="12"/>
        <v>0</v>
      </c>
      <c r="I61" s="21"/>
      <c r="J61" s="26"/>
    </row>
    <row r="62" spans="1:10" s="1" customFormat="1" ht="21" customHeight="1" x14ac:dyDescent="0.25">
      <c r="A62" s="9"/>
      <c r="B62" s="10" t="s">
        <v>39</v>
      </c>
      <c r="C62" s="11">
        <f>SUM(C48)</f>
        <v>15000</v>
      </c>
      <c r="D62" s="11">
        <f t="shared" ref="D62:E62" si="13">SUM(D48)</f>
        <v>1</v>
      </c>
      <c r="E62" s="11">
        <f t="shared" si="13"/>
        <v>15000</v>
      </c>
      <c r="F62" s="11">
        <f>SUM(F48:F61)</f>
        <v>7462.5</v>
      </c>
      <c r="G62" s="11">
        <f>SUM(G48:G61)</f>
        <v>6135</v>
      </c>
      <c r="H62" s="11">
        <f>SUM(H48:H61)</f>
        <v>13597.5</v>
      </c>
      <c r="I62" s="16"/>
      <c r="J62" s="27"/>
    </row>
    <row r="63" spans="1:10" ht="21" customHeight="1" x14ac:dyDescent="0.25">
      <c r="A63" s="9"/>
      <c r="B63" s="10" t="s">
        <v>40</v>
      </c>
      <c r="C63" s="11">
        <f>SUM(C62,C47,C43,C39,C35,C31,C27,C19,C14,C11)</f>
        <v>60000</v>
      </c>
      <c r="D63" s="11">
        <f t="shared" ref="D63:G63" si="14">SUM(D62,D47,D43,D39,D35,D31,D27,D19,D14,D11)</f>
        <v>3</v>
      </c>
      <c r="E63" s="11">
        <f t="shared" si="14"/>
        <v>60000</v>
      </c>
      <c r="F63" s="11">
        <f>SUM(F62,F47,F43,F39,F35,F31,F27,F19,F14,F11)</f>
        <v>58914.950000000004</v>
      </c>
      <c r="G63" s="11">
        <f>SUM(G62,G47,G43,G39,G35,G31,G27,G19,G14,G11)</f>
        <v>9997</v>
      </c>
      <c r="H63" s="11">
        <f>SUM(H62,H47,H43,H39,H35,H31,H27,H19,H14,H11)</f>
        <v>68911.95</v>
      </c>
      <c r="I63" s="16"/>
      <c r="J63" s="17"/>
    </row>
    <row r="67" spans="1:10" ht="21" customHeight="1" x14ac:dyDescent="0.25">
      <c r="A67" s="61" t="s">
        <v>41</v>
      </c>
      <c r="B67" s="62"/>
      <c r="C67" s="63" t="s">
        <v>42</v>
      </c>
      <c r="D67" s="63"/>
      <c r="E67" s="63" t="s">
        <v>43</v>
      </c>
      <c r="F67" s="63"/>
      <c r="G67" s="63" t="s">
        <v>44</v>
      </c>
      <c r="H67" s="63"/>
      <c r="I67" s="18" t="s">
        <v>45</v>
      </c>
    </row>
    <row r="68" spans="1:10" ht="21" customHeight="1" x14ac:dyDescent="0.25">
      <c r="A68" s="54">
        <f>E63</f>
        <v>60000</v>
      </c>
      <c r="B68" s="55"/>
      <c r="C68" s="55">
        <f>H63</f>
        <v>68911.95</v>
      </c>
      <c r="D68" s="55"/>
      <c r="E68" s="55">
        <f>F63</f>
        <v>58914.950000000004</v>
      </c>
      <c r="F68" s="55"/>
      <c r="G68" s="55">
        <f>G63</f>
        <v>9997</v>
      </c>
      <c r="H68" s="55"/>
      <c r="I68" s="19">
        <f>A68-C68</f>
        <v>-8911.9499999999971</v>
      </c>
      <c r="J68" s="66" t="s">
        <v>73</v>
      </c>
    </row>
    <row r="70" spans="1:10" ht="21" customHeight="1" x14ac:dyDescent="0.25">
      <c r="A70" s="12" t="s">
        <v>46</v>
      </c>
      <c r="B70" s="1"/>
      <c r="C70" s="13" t="s">
        <v>47</v>
      </c>
      <c r="D70" s="12"/>
      <c r="E70" s="12" t="s">
        <v>48</v>
      </c>
      <c r="F70" s="12"/>
      <c r="G70" s="12" t="s">
        <v>49</v>
      </c>
      <c r="H70" s="12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B8:B10"/>
    <mergeCell ref="B12:B13"/>
    <mergeCell ref="B15:B18"/>
    <mergeCell ref="B20:B26"/>
    <mergeCell ref="B28:B30"/>
    <mergeCell ref="B32:B34"/>
    <mergeCell ref="B36:B38"/>
    <mergeCell ref="B40:B42"/>
    <mergeCell ref="B44:B46"/>
    <mergeCell ref="A68:B68"/>
    <mergeCell ref="C68:D68"/>
    <mergeCell ref="E68:F68"/>
    <mergeCell ref="G68:H68"/>
    <mergeCell ref="A6:A7"/>
    <mergeCell ref="A8:A10"/>
    <mergeCell ref="A12:A13"/>
    <mergeCell ref="A15:A18"/>
    <mergeCell ref="A20:A26"/>
    <mergeCell ref="A28:A30"/>
    <mergeCell ref="A32:A34"/>
    <mergeCell ref="A36:A38"/>
    <mergeCell ref="A40:A42"/>
    <mergeCell ref="A44:A46"/>
    <mergeCell ref="A48:A61"/>
    <mergeCell ref="B6:B7"/>
    <mergeCell ref="B48:B61"/>
    <mergeCell ref="C8:C10"/>
    <mergeCell ref="C12:C13"/>
    <mergeCell ref="C15:C18"/>
    <mergeCell ref="C20:C26"/>
    <mergeCell ref="C28:C30"/>
    <mergeCell ref="C32:C34"/>
    <mergeCell ref="C36:C38"/>
    <mergeCell ref="C40:C42"/>
    <mergeCell ref="C44:C46"/>
    <mergeCell ref="C48:C61"/>
    <mergeCell ref="D8:D10"/>
    <mergeCell ref="D12:D13"/>
    <mergeCell ref="D15:D18"/>
    <mergeCell ref="D20:D26"/>
    <mergeCell ref="D28:D30"/>
    <mergeCell ref="D32:D34"/>
    <mergeCell ref="D36:D38"/>
    <mergeCell ref="D40:D42"/>
    <mergeCell ref="D44:D46"/>
    <mergeCell ref="D48:D61"/>
    <mergeCell ref="E8:E10"/>
    <mergeCell ref="E12:E13"/>
    <mergeCell ref="E15:E18"/>
    <mergeCell ref="E20:E26"/>
    <mergeCell ref="E28:E30"/>
    <mergeCell ref="E32:E34"/>
    <mergeCell ref="E36:E38"/>
    <mergeCell ref="E40:E42"/>
    <mergeCell ref="E44:E46"/>
    <mergeCell ref="E48:E61"/>
    <mergeCell ref="J44:J47"/>
    <mergeCell ref="J48:J62"/>
    <mergeCell ref="H4:I5"/>
    <mergeCell ref="J20:J27"/>
    <mergeCell ref="J28:J31"/>
    <mergeCell ref="J32:J35"/>
    <mergeCell ref="J36:J39"/>
    <mergeCell ref="J40:J43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2023-08-10T03:35:48Z</cp:lastPrinted>
  <dcterms:created xsi:type="dcterms:W3CDTF">2014-04-15T08:52:00Z</dcterms:created>
  <dcterms:modified xsi:type="dcterms:W3CDTF">2023-08-10T03:36:32Z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