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44525"/>
</workbook>
</file>

<file path=xl/sharedStrings.xml><?xml version="1.0" encoding="utf-8"?>
<sst xmlns="http://schemas.openxmlformats.org/spreadsheetml/2006/main" count="145" uniqueCount="123">
  <si>
    <t>【借款报销单】</t>
  </si>
  <si>
    <t>团号：HMZA-190622-CZH683</t>
  </si>
  <si>
    <t>会议日期：6.22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</si>
  <si>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</si>
  <si>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</si>
  <si>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</si>
  <si>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</si>
  <si>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</si>
  <si>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</si>
  <si>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</si>
  <si>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</si>
  <si>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</si>
  <si>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</si>
  <si>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</si>
  <si>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</si>
  <si>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</si>
  <si>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</si>
  <si>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</si>
  <si>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</si>
  <si>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</si>
  <si>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</si>
  <si>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</si>
  <si>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客户用餐</t>
  </si>
  <si>
    <t>需有客户邮件确认，并抄送合规部。</t>
  </si>
  <si>
    <t>6月21客户用餐</t>
  </si>
  <si>
    <t>6月25客户用餐</t>
  </si>
  <si>
    <t>6月26客户用餐</t>
  </si>
  <si>
    <t>客户使用费用合计</t>
  </si>
  <si>
    <t>活动餐费</t>
  </si>
  <si>
    <t>需提供刷卡联、菜单（小票）</t>
  </si>
  <si>
    <t>活动餐费合计</t>
  </si>
  <si>
    <t>现地采买费用</t>
  </si>
  <si>
    <t>可乐</t>
  </si>
  <si>
    <t>尽量提供可用的原始发票，发票项目不可用的，且开票需要加收税点的可以不提供原始发票。网上交易均需提供交易截图。</t>
  </si>
  <si>
    <t>雪碧</t>
  </si>
  <si>
    <t>茶歇-豆腐干</t>
  </si>
  <si>
    <t>茶歇-豌豆黄、杏仁饼，饼干</t>
  </si>
  <si>
    <t>茶歇-沙棘糕</t>
  </si>
  <si>
    <t>茶歇-怪味豆</t>
  </si>
  <si>
    <t>茶歇2</t>
  </si>
  <si>
    <t>饼干、纸巾等</t>
  </si>
  <si>
    <t>签到花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</si>
  <si>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</si>
  <si>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</si>
  <si>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</si>
  <si>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</si>
  <si>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</si>
  <si>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</si>
  <si>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</si>
  <si>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</si>
  <si>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</si>
  <si>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</si>
  <si>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</si>
  <si>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</si>
  <si>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</si>
  <si>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指示牌</t>
  </si>
  <si>
    <t>游戏道具穿越火线</t>
  </si>
  <si>
    <t>游戏道具赛车</t>
  </si>
  <si>
    <t>飞镖盘</t>
  </si>
  <si>
    <t>钢印</t>
  </si>
  <si>
    <t>光敏印章</t>
  </si>
  <si>
    <t>铃铛</t>
  </si>
  <si>
    <t>毛线（无票）</t>
  </si>
  <si>
    <t>桌号立牌</t>
  </si>
  <si>
    <t>定做logo服装8件</t>
  </si>
  <si>
    <t>洗衣费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</si>
  <si>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</si>
  <si>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</si>
  <si>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</si>
  <si>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</si>
  <si>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</si>
  <si>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</si>
  <si>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</si>
  <si>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</si>
  <si>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</si>
  <si>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</si>
  <si>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</si>
  <si>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</si>
  <si>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</si>
  <si>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</si>
  <si>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</si>
  <si>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</si>
  <si>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</si>
  <si>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</si>
  <si>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</si>
  <si>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</si>
  <si>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</si>
  <si>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6.25-6.26</t>
  </si>
  <si>
    <t>报销日期:</t>
  </si>
  <si>
    <t>团号:</t>
  </si>
  <si>
    <t>HMZA-190622-CZH683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</si>
  <si>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</si>
  <si>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</si>
  <si>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</si>
  <si>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</si>
  <si>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</si>
  <si>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</si>
  <si>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</si>
  <si>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</si>
  <si>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</si>
  <si>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详见行程单-重庆踩点</t>
  </si>
  <si>
    <t>过路费</t>
  </si>
  <si>
    <t>5月15日汽车之家开会</t>
  </si>
  <si>
    <t>7月2日汽车之家开会</t>
  </si>
  <si>
    <t>详见行程单-活动</t>
  </si>
  <si>
    <t>住宿费</t>
  </si>
  <si>
    <t>当地住宿一晚</t>
  </si>
  <si>
    <t>餐费</t>
  </si>
  <si>
    <t>6.22日咖啡 客户</t>
  </si>
  <si>
    <t>6.22日水果</t>
  </si>
  <si>
    <t>6.25日晚餐客户 王凤雨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</si>
  <si>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</si>
  <si>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</si>
  <si>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</si>
  <si>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</si>
  <si>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</si>
  <si>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</si>
  <si>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</si>
  <si>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</si>
  <si>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</si>
  <si>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6.22-23</t>
  </si>
  <si>
    <t>重庆</t>
  </si>
  <si>
    <t>6.25-26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</si>
</sst>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2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9" borderId="22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7" fillId="20" borderId="19" applyNumberFormat="0" applyAlignment="0" applyProtection="0">
      <alignment vertical="center"/>
    </xf>
    <xf numFmtId="0" fontId="21" fillId="20" borderId="20" applyNumberFormat="0" applyAlignment="0" applyProtection="0">
      <alignment vertical="center"/>
    </xf>
    <xf numFmtId="0" fontId="15" fillId="16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9" fontId="9" fillId="0" borderId="8" xfId="0" applyNumberFormat="1" applyFont="1" applyBorder="1" applyAlignment="1">
      <alignment horizontal="right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10" fillId="0" borderId="8" xfId="0" applyFont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1"/>
  <sheetViews>
    <sheetView topLeftCell="A13" workbookViewId="0">
      <selection activeCell="F19" sqref="F19"/>
    </sheetView>
  </sheetViews>
  <sheetFormatPr defaultColWidth="9" defaultRowHeight="21" customHeight="1"/>
  <cols>
    <col min="1" max="1" width="9" style="61"/>
    <col min="2" max="2" width="16.75" customWidth="1"/>
    <col min="3" max="3" width="12.875" style="62"/>
    <col min="5" max="5" width="11.625" customWidth="1"/>
    <col min="6" max="6" width="12.62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63" t="s">
        <v>1</v>
      </c>
      <c r="I4" s="63"/>
      <c r="J4" s="63" t="s">
        <v>2</v>
      </c>
    </row>
    <row r="5" customHeight="1" spans="8:10">
      <c r="H5" s="64"/>
      <c r="I5" s="64"/>
      <c r="J5" s="64"/>
    </row>
    <row r="6" customHeight="1" spans="1:10">
      <c r="A6" s="65" t="s">
        <v>3</v>
      </c>
      <c r="B6" s="66" t="s">
        <v>4</v>
      </c>
      <c r="C6" s="67" t="s">
        <v>5</v>
      </c>
      <c r="D6" s="67"/>
      <c r="E6" s="67"/>
      <c r="F6" s="68" t="s">
        <v>6</v>
      </c>
      <c r="G6" s="68"/>
      <c r="H6" s="68"/>
      <c r="I6" s="68"/>
      <c r="J6" s="66" t="s">
        <v>7</v>
      </c>
    </row>
    <row r="7" customHeight="1" spans="1:10">
      <c r="A7" s="65"/>
      <c r="B7" s="66"/>
      <c r="C7" s="69" t="s">
        <v>8</v>
      </c>
      <c r="D7" s="70" t="s">
        <v>9</v>
      </c>
      <c r="E7" s="67" t="s">
        <v>10</v>
      </c>
      <c r="F7" s="68" t="s">
        <v>11</v>
      </c>
      <c r="G7" s="68" t="s">
        <v>12</v>
      </c>
      <c r="H7" s="68" t="s">
        <v>13</v>
      </c>
      <c r="I7" s="68" t="s">
        <v>14</v>
      </c>
      <c r="J7" s="66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>F8+G8</f>
        <v>0</v>
      </c>
      <c r="I8" s="89"/>
      <c r="J8" s="90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>F9+G9</f>
        <v>0</v>
      </c>
      <c r="I9" s="89"/>
      <c r="J9" s="91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>F10+G10</f>
        <v>0</v>
      </c>
      <c r="I10" s="89"/>
      <c r="J10" s="91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>F11+G11</f>
        <v>0</v>
      </c>
      <c r="I11" s="89"/>
      <c r="J11" s="91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>F12+G12</f>
        <v>0</v>
      </c>
      <c r="I12" s="89"/>
      <c r="J12" s="91"/>
    </row>
    <row r="13" s="60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0">SUM(G8:G12)</f>
        <v>0</v>
      </c>
      <c r="H13" s="77">
        <f t="shared" si="0"/>
        <v>0</v>
      </c>
      <c r="I13" s="92"/>
      <c r="J13" s="93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>C14*D14</f>
        <v>0</v>
      </c>
      <c r="F14" s="73">
        <v>0</v>
      </c>
      <c r="G14" s="73">
        <v>0</v>
      </c>
      <c r="H14" s="73">
        <f>F14+G14</f>
        <v>0</v>
      </c>
      <c r="I14" s="89"/>
      <c r="J14" s="90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1">F15+G15</f>
        <v>0</v>
      </c>
      <c r="I15" s="89"/>
      <c r="J15" s="91"/>
    </row>
    <row r="16" s="60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92"/>
      <c r="J16" s="93"/>
    </row>
    <row r="17" customHeight="1" spans="1:10">
      <c r="A17" s="71">
        <v>3</v>
      </c>
      <c r="B17" s="72" t="s">
        <v>21</v>
      </c>
      <c r="C17" s="73">
        <v>1000</v>
      </c>
      <c r="D17" s="74">
        <v>1</v>
      </c>
      <c r="E17" s="73">
        <f>C17*D17</f>
        <v>1000</v>
      </c>
      <c r="F17" s="73">
        <v>523</v>
      </c>
      <c r="G17" s="73">
        <v>0</v>
      </c>
      <c r="H17" s="73">
        <f>F17+G17</f>
        <v>523</v>
      </c>
      <c r="I17" s="89" t="s">
        <v>22</v>
      </c>
      <c r="J17" s="94" t="s">
        <v>23</v>
      </c>
    </row>
    <row r="18" customHeight="1" spans="1:10">
      <c r="A18" s="71"/>
      <c r="B18" s="72"/>
      <c r="C18" s="73"/>
      <c r="D18" s="74"/>
      <c r="E18" s="73"/>
      <c r="F18" s="73">
        <v>512</v>
      </c>
      <c r="G18" s="73">
        <v>0</v>
      </c>
      <c r="H18" s="73">
        <f>F18+G18</f>
        <v>512</v>
      </c>
      <c r="I18" s="89" t="s">
        <v>24</v>
      </c>
      <c r="J18" s="95"/>
    </row>
    <row r="19" customHeight="1" spans="1:10">
      <c r="A19" s="71"/>
      <c r="B19" s="72"/>
      <c r="C19" s="73"/>
      <c r="D19" s="74"/>
      <c r="E19" s="73"/>
      <c r="F19" s="73">
        <v>268</v>
      </c>
      <c r="G19" s="73">
        <v>0</v>
      </c>
      <c r="H19" s="73">
        <f>F19+G19</f>
        <v>268</v>
      </c>
      <c r="I19" s="89" t="s">
        <v>25</v>
      </c>
      <c r="J19" s="95"/>
    </row>
    <row r="20" customHeight="1" spans="1:10">
      <c r="A20" s="71"/>
      <c r="B20" s="72"/>
      <c r="C20" s="73"/>
      <c r="D20" s="74"/>
      <c r="E20" s="73"/>
      <c r="F20" s="73">
        <v>406</v>
      </c>
      <c r="G20" s="73">
        <v>0</v>
      </c>
      <c r="H20" s="73">
        <f>F20+G20</f>
        <v>406</v>
      </c>
      <c r="I20" s="89" t="s">
        <v>26</v>
      </c>
      <c r="J20" s="95"/>
    </row>
    <row r="21" s="60" customFormat="1" customHeight="1" spans="1:10">
      <c r="A21" s="75"/>
      <c r="B21" s="76" t="s">
        <v>27</v>
      </c>
      <c r="C21" s="77">
        <f>SUM(C17)</f>
        <v>1000</v>
      </c>
      <c r="D21" s="77">
        <f t="shared" ref="D21:E21" si="2">SUM(D17)</f>
        <v>1</v>
      </c>
      <c r="E21" s="77">
        <f t="shared" si="2"/>
        <v>1000</v>
      </c>
      <c r="F21" s="77">
        <f>SUM(F17:F20)</f>
        <v>1709</v>
      </c>
      <c r="G21" s="77">
        <f t="shared" ref="G21:H21" si="3">SUM(G17:G20)</f>
        <v>0</v>
      </c>
      <c r="H21" s="77">
        <f t="shared" si="3"/>
        <v>1709</v>
      </c>
      <c r="I21" s="92"/>
      <c r="J21" s="96"/>
    </row>
    <row r="22" customHeight="1" spans="1:10">
      <c r="A22" s="71">
        <v>4</v>
      </c>
      <c r="B22" s="72" t="s">
        <v>28</v>
      </c>
      <c r="C22" s="73">
        <v>0</v>
      </c>
      <c r="D22" s="74"/>
      <c r="E22" s="73">
        <f>C22*D22</f>
        <v>0</v>
      </c>
      <c r="F22" s="73">
        <v>0</v>
      </c>
      <c r="G22" s="73">
        <v>0</v>
      </c>
      <c r="H22" s="73">
        <f>F22+G22</f>
        <v>0</v>
      </c>
      <c r="I22" s="89"/>
      <c r="J22" s="94" t="s">
        <v>29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>F23+G23</f>
        <v>0</v>
      </c>
      <c r="I23" s="89"/>
      <c r="J23" s="95"/>
    </row>
    <row r="24" s="60" customFormat="1" customHeight="1" spans="1:10">
      <c r="A24" s="75"/>
      <c r="B24" s="76" t="s">
        <v>30</v>
      </c>
      <c r="C24" s="77">
        <f>SUM(C22)</f>
        <v>0</v>
      </c>
      <c r="D24" s="77">
        <f t="shared" ref="D24:E24" si="4">SUM(D22)</f>
        <v>0</v>
      </c>
      <c r="E24" s="77">
        <f t="shared" si="4"/>
        <v>0</v>
      </c>
      <c r="F24" s="77">
        <f>SUM(F22:F23)</f>
        <v>0</v>
      </c>
      <c r="G24" s="77">
        <f t="shared" ref="G24:H24" si="5">SUM(G22:G23)</f>
        <v>0</v>
      </c>
      <c r="H24" s="77">
        <f t="shared" si="5"/>
        <v>0</v>
      </c>
      <c r="I24" s="92"/>
      <c r="J24" s="96"/>
    </row>
    <row r="25" customHeight="1" spans="1:10">
      <c r="A25" s="78">
        <v>5</v>
      </c>
      <c r="B25" s="79" t="s">
        <v>31</v>
      </c>
      <c r="C25" s="80">
        <v>4000</v>
      </c>
      <c r="D25" s="78">
        <v>1</v>
      </c>
      <c r="E25" s="80">
        <f>C25*D25</f>
        <v>4000</v>
      </c>
      <c r="F25" s="73">
        <v>195</v>
      </c>
      <c r="G25" s="73">
        <v>0</v>
      </c>
      <c r="H25" s="73">
        <f t="shared" ref="H25:H33" si="6">F25+G25</f>
        <v>195</v>
      </c>
      <c r="I25" s="89" t="s">
        <v>32</v>
      </c>
      <c r="J25" s="90" t="s">
        <v>33</v>
      </c>
    </row>
    <row r="26" customHeight="1" spans="1:10">
      <c r="A26" s="84"/>
      <c r="B26" s="85"/>
      <c r="C26" s="86"/>
      <c r="D26" s="84"/>
      <c r="E26" s="86"/>
      <c r="F26" s="73">
        <v>147</v>
      </c>
      <c r="G26" s="73">
        <v>0</v>
      </c>
      <c r="H26" s="73">
        <f t="shared" si="6"/>
        <v>147</v>
      </c>
      <c r="I26" s="89" t="s">
        <v>34</v>
      </c>
      <c r="J26" s="91"/>
    </row>
    <row r="27" customHeight="1" spans="1:10">
      <c r="A27" s="84"/>
      <c r="B27" s="85"/>
      <c r="C27" s="86"/>
      <c r="D27" s="84"/>
      <c r="E27" s="86"/>
      <c r="F27" s="73">
        <v>268.2</v>
      </c>
      <c r="G27" s="73">
        <v>0</v>
      </c>
      <c r="H27" s="73">
        <f t="shared" si="6"/>
        <v>268.2</v>
      </c>
      <c r="I27" s="89" t="s">
        <v>35</v>
      </c>
      <c r="J27" s="91"/>
    </row>
    <row r="28" customHeight="1" spans="1:10">
      <c r="A28" s="84"/>
      <c r="B28" s="85"/>
      <c r="C28" s="86"/>
      <c r="D28" s="84"/>
      <c r="E28" s="86"/>
      <c r="F28" s="73">
        <v>517.4</v>
      </c>
      <c r="G28" s="73">
        <v>0</v>
      </c>
      <c r="H28" s="73">
        <f t="shared" si="6"/>
        <v>517.4</v>
      </c>
      <c r="I28" s="89" t="s">
        <v>36</v>
      </c>
      <c r="J28" s="91"/>
    </row>
    <row r="29" customHeight="1" spans="1:10">
      <c r="A29" s="84"/>
      <c r="B29" s="85"/>
      <c r="C29" s="86"/>
      <c r="D29" s="84"/>
      <c r="E29" s="86"/>
      <c r="F29" s="73">
        <v>270.7</v>
      </c>
      <c r="G29" s="73">
        <v>0</v>
      </c>
      <c r="H29" s="73">
        <f t="shared" si="6"/>
        <v>270.7</v>
      </c>
      <c r="I29" s="89" t="s">
        <v>37</v>
      </c>
      <c r="J29" s="91"/>
    </row>
    <row r="30" customHeight="1" spans="1:10">
      <c r="A30" s="84"/>
      <c r="B30" s="85"/>
      <c r="C30" s="86"/>
      <c r="D30" s="84"/>
      <c r="E30" s="86"/>
      <c r="F30" s="73">
        <v>168</v>
      </c>
      <c r="G30" s="73">
        <v>0</v>
      </c>
      <c r="H30" s="73">
        <f t="shared" si="6"/>
        <v>168</v>
      </c>
      <c r="I30" s="89" t="s">
        <v>38</v>
      </c>
      <c r="J30" s="91"/>
    </row>
    <row r="31" customHeight="1" spans="1:10">
      <c r="A31" s="84"/>
      <c r="B31" s="85"/>
      <c r="C31" s="86"/>
      <c r="D31" s="84"/>
      <c r="E31" s="86"/>
      <c r="F31" s="73">
        <v>105.2</v>
      </c>
      <c r="G31" s="73">
        <v>0</v>
      </c>
      <c r="H31" s="73">
        <f t="shared" si="6"/>
        <v>105.2</v>
      </c>
      <c r="I31" s="89" t="s">
        <v>39</v>
      </c>
      <c r="J31" s="91"/>
    </row>
    <row r="32" customHeight="1" spans="1:10">
      <c r="A32" s="84"/>
      <c r="B32" s="85"/>
      <c r="C32" s="86"/>
      <c r="D32" s="84"/>
      <c r="E32" s="86"/>
      <c r="F32" s="73">
        <v>47.7</v>
      </c>
      <c r="G32" s="73">
        <v>0</v>
      </c>
      <c r="H32" s="73">
        <f t="shared" si="6"/>
        <v>47.7</v>
      </c>
      <c r="I32" s="89" t="s">
        <v>40</v>
      </c>
      <c r="J32" s="91"/>
    </row>
    <row r="33" customHeight="1" spans="1:10">
      <c r="A33" s="84"/>
      <c r="B33" s="85"/>
      <c r="C33" s="86"/>
      <c r="D33" s="84"/>
      <c r="E33" s="86"/>
      <c r="F33" s="73">
        <v>300</v>
      </c>
      <c r="G33" s="73">
        <v>0</v>
      </c>
      <c r="H33" s="73">
        <f t="shared" si="6"/>
        <v>300</v>
      </c>
      <c r="I33" s="89" t="s">
        <v>41</v>
      </c>
      <c r="J33" s="91"/>
    </row>
    <row r="34" s="60" customFormat="1" customHeight="1" spans="1:10">
      <c r="A34" s="75"/>
      <c r="B34" s="76" t="s">
        <v>42</v>
      </c>
      <c r="C34" s="77">
        <f>SUM(C25)</f>
        <v>4000</v>
      </c>
      <c r="D34" s="77">
        <f t="shared" ref="D34:E34" si="7">SUM(D25)</f>
        <v>1</v>
      </c>
      <c r="E34" s="77">
        <f t="shared" si="7"/>
        <v>4000</v>
      </c>
      <c r="F34" s="77">
        <f>SUM(F25:F33)</f>
        <v>2019.2</v>
      </c>
      <c r="G34" s="77">
        <f>SUM(G25:G33)</f>
        <v>0</v>
      </c>
      <c r="H34" s="77">
        <f>SUM(H25:H33)</f>
        <v>2019.2</v>
      </c>
      <c r="I34" s="92"/>
      <c r="J34" s="93"/>
    </row>
    <row r="35" customHeight="1" spans="1:10">
      <c r="A35" s="71">
        <v>6</v>
      </c>
      <c r="B35" s="72" t="s">
        <v>43</v>
      </c>
      <c r="C35" s="73">
        <v>0</v>
      </c>
      <c r="D35" s="74"/>
      <c r="E35" s="73">
        <f t="shared" ref="E34:E52" si="8">C35*D35</f>
        <v>0</v>
      </c>
      <c r="F35" s="73">
        <v>0</v>
      </c>
      <c r="G35" s="73">
        <v>0</v>
      </c>
      <c r="H35" s="73">
        <f t="shared" ref="H34:H52" si="9">F35+G35</f>
        <v>0</v>
      </c>
      <c r="I35" s="89"/>
      <c r="J35" s="90" t="s">
        <v>44</v>
      </c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9"/>
        <v>0</v>
      </c>
      <c r="I36" s="89"/>
      <c r="J36" s="95"/>
    </row>
    <row r="37" customHeight="1" spans="1:10">
      <c r="A37" s="71"/>
      <c r="B37" s="72"/>
      <c r="C37" s="73"/>
      <c r="D37" s="74"/>
      <c r="E37" s="73"/>
      <c r="F37" s="73">
        <v>0</v>
      </c>
      <c r="G37" s="73">
        <v>0</v>
      </c>
      <c r="H37" s="73">
        <f t="shared" si="9"/>
        <v>0</v>
      </c>
      <c r="I37" s="89"/>
      <c r="J37" s="95"/>
    </row>
    <row r="38" customHeight="1" spans="1:10">
      <c r="A38" s="71"/>
      <c r="B38" s="72"/>
      <c r="C38" s="73"/>
      <c r="D38" s="74"/>
      <c r="E38" s="73"/>
      <c r="F38" s="73">
        <v>0</v>
      </c>
      <c r="G38" s="73">
        <v>0</v>
      </c>
      <c r="H38" s="73">
        <f t="shared" si="9"/>
        <v>0</v>
      </c>
      <c r="I38" s="89"/>
      <c r="J38" s="95"/>
    </row>
    <row r="39" s="60" customFormat="1" customHeight="1" spans="1:10">
      <c r="A39" s="75"/>
      <c r="B39" s="76" t="s">
        <v>45</v>
      </c>
      <c r="C39" s="77">
        <f>SUM(C35)</f>
        <v>0</v>
      </c>
      <c r="D39" s="77">
        <f t="shared" ref="D39:E39" si="10">SUM(D35)</f>
        <v>0</v>
      </c>
      <c r="E39" s="77">
        <f t="shared" si="10"/>
        <v>0</v>
      </c>
      <c r="F39" s="77">
        <f>SUM(F35:F38)</f>
        <v>0</v>
      </c>
      <c r="G39" s="77">
        <f t="shared" ref="G39:H39" si="11">SUM(G35:G38)</f>
        <v>0</v>
      </c>
      <c r="H39" s="77">
        <f t="shared" si="11"/>
        <v>0</v>
      </c>
      <c r="I39" s="92"/>
      <c r="J39" s="96"/>
    </row>
    <row r="40" customHeight="1" spans="1:10">
      <c r="A40" s="71">
        <v>7</v>
      </c>
      <c r="B40" s="72" t="s">
        <v>46</v>
      </c>
      <c r="C40" s="73">
        <v>0</v>
      </c>
      <c r="D40" s="74"/>
      <c r="E40" s="73">
        <f t="shared" si="8"/>
        <v>0</v>
      </c>
      <c r="F40" s="73">
        <v>0</v>
      </c>
      <c r="G40" s="73">
        <v>0</v>
      </c>
      <c r="H40" s="73">
        <f t="shared" si="9"/>
        <v>0</v>
      </c>
      <c r="I40" s="89"/>
      <c r="J40" s="97"/>
    </row>
    <row r="41" customHeight="1" spans="1:10">
      <c r="A41" s="71"/>
      <c r="B41" s="72"/>
      <c r="C41" s="73"/>
      <c r="D41" s="74"/>
      <c r="E41" s="73"/>
      <c r="F41" s="73">
        <v>0</v>
      </c>
      <c r="G41" s="73">
        <v>0</v>
      </c>
      <c r="H41" s="73">
        <f t="shared" si="9"/>
        <v>0</v>
      </c>
      <c r="I41" s="89"/>
      <c r="J41" s="98"/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9"/>
        <v>0</v>
      </c>
      <c r="I42" s="89"/>
      <c r="J42" s="98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9"/>
        <v>0</v>
      </c>
      <c r="I43" s="89"/>
      <c r="J43" s="98"/>
    </row>
    <row r="44" s="60" customFormat="1" customHeight="1" spans="1:10">
      <c r="A44" s="75"/>
      <c r="B44" s="76" t="s">
        <v>47</v>
      </c>
      <c r="C44" s="77">
        <f>SUM(C40)</f>
        <v>0</v>
      </c>
      <c r="D44" s="77">
        <f t="shared" ref="D44:E44" si="12">SUM(D40)</f>
        <v>0</v>
      </c>
      <c r="E44" s="77">
        <f t="shared" si="12"/>
        <v>0</v>
      </c>
      <c r="F44" s="77">
        <f>SUM(F40:F43)</f>
        <v>0</v>
      </c>
      <c r="G44" s="77">
        <f t="shared" ref="G44:H44" si="13">SUM(G40:G43)</f>
        <v>0</v>
      </c>
      <c r="H44" s="77">
        <f t="shared" si="13"/>
        <v>0</v>
      </c>
      <c r="I44" s="92"/>
      <c r="J44" s="99"/>
    </row>
    <row r="45" customHeight="1" spans="1:10">
      <c r="A45" s="71">
        <v>8</v>
      </c>
      <c r="B45" s="72" t="s">
        <v>48</v>
      </c>
      <c r="C45" s="73">
        <v>0</v>
      </c>
      <c r="D45" s="74"/>
      <c r="E45" s="73">
        <f t="shared" si="8"/>
        <v>0</v>
      </c>
      <c r="F45" s="73">
        <v>0</v>
      </c>
      <c r="G45" s="73">
        <v>0</v>
      </c>
      <c r="H45" s="73">
        <f t="shared" si="9"/>
        <v>0</v>
      </c>
      <c r="I45" s="89"/>
      <c r="J45" s="94" t="s">
        <v>49</v>
      </c>
    </row>
    <row r="46" customHeight="1" spans="1:10">
      <c r="A46" s="71"/>
      <c r="B46" s="72"/>
      <c r="C46" s="73"/>
      <c r="D46" s="74"/>
      <c r="E46" s="73"/>
      <c r="F46" s="73">
        <v>0</v>
      </c>
      <c r="G46" s="73">
        <v>0</v>
      </c>
      <c r="H46" s="73">
        <f t="shared" si="9"/>
        <v>0</v>
      </c>
      <c r="I46" s="89"/>
      <c r="J46" s="95"/>
    </row>
    <row r="47" s="60" customFormat="1" customHeight="1" spans="1:10">
      <c r="A47" s="75"/>
      <c r="B47" s="76" t="s">
        <v>50</v>
      </c>
      <c r="C47" s="77">
        <f>SUM(C45)</f>
        <v>0</v>
      </c>
      <c r="D47" s="77">
        <f t="shared" ref="D47:E47" si="14">SUM(D45)</f>
        <v>0</v>
      </c>
      <c r="E47" s="77">
        <f t="shared" si="14"/>
        <v>0</v>
      </c>
      <c r="F47" s="77">
        <f>SUM(F45:F46)</f>
        <v>0</v>
      </c>
      <c r="G47" s="77">
        <f t="shared" ref="G47:H47" si="15">SUM(G45:G46)</f>
        <v>0</v>
      </c>
      <c r="H47" s="77">
        <f t="shared" si="15"/>
        <v>0</v>
      </c>
      <c r="I47" s="92"/>
      <c r="J47" s="96"/>
    </row>
    <row r="48" customHeight="1" spans="1:10">
      <c r="A48" s="71">
        <v>9</v>
      </c>
      <c r="B48" s="72" t="s">
        <v>51</v>
      </c>
      <c r="C48" s="73">
        <v>0</v>
      </c>
      <c r="D48" s="74"/>
      <c r="E48" s="73">
        <f t="shared" si="8"/>
        <v>0</v>
      </c>
      <c r="F48" s="73">
        <v>0</v>
      </c>
      <c r="G48" s="73">
        <v>0</v>
      </c>
      <c r="H48" s="73">
        <f t="shared" si="9"/>
        <v>0</v>
      </c>
      <c r="I48" s="89"/>
      <c r="J48" s="90" t="s">
        <v>52</v>
      </c>
    </row>
    <row r="49" customHeight="1" spans="1:10">
      <c r="A49" s="71"/>
      <c r="B49" s="72"/>
      <c r="C49" s="73"/>
      <c r="D49" s="74"/>
      <c r="E49" s="73"/>
      <c r="F49" s="73">
        <v>0</v>
      </c>
      <c r="G49" s="73">
        <v>0</v>
      </c>
      <c r="H49" s="73">
        <f t="shared" si="9"/>
        <v>0</v>
      </c>
      <c r="I49" s="89"/>
      <c r="J49" s="91"/>
    </row>
    <row r="50" customHeight="1" spans="1:10">
      <c r="A50" s="71"/>
      <c r="B50" s="72"/>
      <c r="C50" s="73"/>
      <c r="D50" s="74"/>
      <c r="E50" s="73"/>
      <c r="F50" s="73">
        <v>0</v>
      </c>
      <c r="G50" s="73">
        <v>0</v>
      </c>
      <c r="H50" s="73">
        <f t="shared" si="9"/>
        <v>0</v>
      </c>
      <c r="I50" s="89"/>
      <c r="J50" s="91"/>
    </row>
    <row r="51" s="60" customFormat="1" customHeight="1" spans="1:10">
      <c r="A51" s="75"/>
      <c r="B51" s="76" t="s">
        <v>53</v>
      </c>
      <c r="C51" s="77">
        <f>SUM(C48)</f>
        <v>0</v>
      </c>
      <c r="D51" s="77">
        <f t="shared" ref="D51:E51" si="16">SUM(D48)</f>
        <v>0</v>
      </c>
      <c r="E51" s="77">
        <f t="shared" si="16"/>
        <v>0</v>
      </c>
      <c r="F51" s="77">
        <f>SUM(F48:F50)</f>
        <v>0</v>
      </c>
      <c r="G51" s="77">
        <f t="shared" ref="G51:H51" si="17">SUM(G48:G50)</f>
        <v>0</v>
      </c>
      <c r="H51" s="77">
        <f t="shared" si="17"/>
        <v>0</v>
      </c>
      <c r="I51" s="92"/>
      <c r="J51" s="93"/>
    </row>
    <row r="52" customHeight="1" spans="1:10">
      <c r="A52" s="78">
        <v>10</v>
      </c>
      <c r="B52" s="79" t="s">
        <v>54</v>
      </c>
      <c r="C52" s="80">
        <v>15000</v>
      </c>
      <c r="D52" s="78">
        <v>1</v>
      </c>
      <c r="E52" s="80">
        <f t="shared" si="8"/>
        <v>15000</v>
      </c>
      <c r="F52" s="73">
        <v>400</v>
      </c>
      <c r="G52" s="73">
        <v>0</v>
      </c>
      <c r="H52" s="73">
        <f t="shared" ref="H52:H62" si="18">F52+G52</f>
        <v>400</v>
      </c>
      <c r="I52" s="100" t="s">
        <v>55</v>
      </c>
      <c r="J52" s="97"/>
    </row>
    <row r="53" customHeight="1" spans="1:10">
      <c r="A53" s="84"/>
      <c r="B53" s="85"/>
      <c r="C53" s="86"/>
      <c r="D53" s="84"/>
      <c r="E53" s="86"/>
      <c r="F53" s="73">
        <v>6000</v>
      </c>
      <c r="G53" s="73">
        <v>0</v>
      </c>
      <c r="H53" s="73">
        <f t="shared" si="18"/>
        <v>6000</v>
      </c>
      <c r="I53" s="89" t="s">
        <v>56</v>
      </c>
      <c r="J53" s="98"/>
    </row>
    <row r="54" customHeight="1" spans="1:10">
      <c r="A54" s="84"/>
      <c r="B54" s="85"/>
      <c r="C54" s="86"/>
      <c r="D54" s="84"/>
      <c r="E54" s="86"/>
      <c r="F54" s="73">
        <v>420</v>
      </c>
      <c r="G54" s="73">
        <v>0</v>
      </c>
      <c r="H54" s="73">
        <f t="shared" si="18"/>
        <v>420</v>
      </c>
      <c r="I54" s="89" t="s">
        <v>57</v>
      </c>
      <c r="J54" s="98"/>
    </row>
    <row r="55" customHeight="1" spans="1:10">
      <c r="A55" s="84"/>
      <c r="B55" s="85"/>
      <c r="C55" s="86"/>
      <c r="D55" s="84"/>
      <c r="E55" s="86"/>
      <c r="F55" s="73">
        <v>510</v>
      </c>
      <c r="G55" s="73">
        <v>0</v>
      </c>
      <c r="H55" s="87">
        <f t="shared" si="18"/>
        <v>510</v>
      </c>
      <c r="I55" s="89" t="s">
        <v>58</v>
      </c>
      <c r="J55" s="98"/>
    </row>
    <row r="56" customHeight="1" spans="1:10">
      <c r="A56" s="84"/>
      <c r="B56" s="85"/>
      <c r="C56" s="86"/>
      <c r="D56" s="84"/>
      <c r="E56" s="86"/>
      <c r="F56" s="73">
        <v>98</v>
      </c>
      <c r="G56" s="73">
        <v>0</v>
      </c>
      <c r="H56" s="73">
        <f t="shared" si="18"/>
        <v>98</v>
      </c>
      <c r="I56" s="89" t="s">
        <v>59</v>
      </c>
      <c r="J56" s="98"/>
    </row>
    <row r="57" customHeight="1" spans="1:10">
      <c r="A57" s="84"/>
      <c r="B57" s="85"/>
      <c r="C57" s="86"/>
      <c r="D57" s="84"/>
      <c r="E57" s="86"/>
      <c r="F57" s="73">
        <v>47.8</v>
      </c>
      <c r="G57" s="73">
        <v>0</v>
      </c>
      <c r="H57" s="73">
        <f t="shared" si="18"/>
        <v>47.8</v>
      </c>
      <c r="I57" s="89" t="s">
        <v>60</v>
      </c>
      <c r="J57" s="98"/>
    </row>
    <row r="58" customHeight="1" spans="1:10">
      <c r="A58" s="84"/>
      <c r="B58" s="85"/>
      <c r="C58" s="86"/>
      <c r="D58" s="84"/>
      <c r="E58" s="86"/>
      <c r="F58" s="73">
        <v>160</v>
      </c>
      <c r="G58" s="73">
        <v>0</v>
      </c>
      <c r="H58" s="73">
        <f t="shared" si="18"/>
        <v>160</v>
      </c>
      <c r="I58" s="89" t="s">
        <v>61</v>
      </c>
      <c r="J58" s="98"/>
    </row>
    <row r="59" customHeight="1" spans="1:10">
      <c r="A59" s="84"/>
      <c r="B59" s="85"/>
      <c r="C59" s="86"/>
      <c r="D59" s="84"/>
      <c r="E59" s="86"/>
      <c r="F59" s="73">
        <v>53.41</v>
      </c>
      <c r="G59" s="73">
        <v>0</v>
      </c>
      <c r="H59" s="73">
        <f t="shared" si="18"/>
        <v>53.41</v>
      </c>
      <c r="I59" s="89" t="s">
        <v>62</v>
      </c>
      <c r="J59" s="98"/>
    </row>
    <row r="60" customFormat="1" customHeight="1" spans="1:10">
      <c r="A60" s="84"/>
      <c r="B60" s="85"/>
      <c r="C60" s="86"/>
      <c r="D60" s="84"/>
      <c r="E60" s="86"/>
      <c r="F60" s="73">
        <v>495</v>
      </c>
      <c r="G60" s="73">
        <v>0</v>
      </c>
      <c r="H60" s="73">
        <f t="shared" si="18"/>
        <v>495</v>
      </c>
      <c r="I60" s="89" t="s">
        <v>63</v>
      </c>
      <c r="J60" s="98"/>
    </row>
    <row r="61" customFormat="1" customHeight="1" spans="1:10">
      <c r="A61" s="84"/>
      <c r="B61" s="85"/>
      <c r="C61" s="86"/>
      <c r="D61" s="84"/>
      <c r="E61" s="86"/>
      <c r="F61" s="73">
        <v>360</v>
      </c>
      <c r="G61" s="73">
        <v>0</v>
      </c>
      <c r="H61" s="73">
        <f t="shared" si="18"/>
        <v>360</v>
      </c>
      <c r="I61" s="89" t="s">
        <v>64</v>
      </c>
      <c r="J61" s="98"/>
    </row>
    <row r="62" customFormat="1" customHeight="1" spans="1:10">
      <c r="A62" s="81"/>
      <c r="B62" s="82"/>
      <c r="C62" s="83"/>
      <c r="D62" s="81"/>
      <c r="E62" s="83"/>
      <c r="F62" s="73">
        <v>200</v>
      </c>
      <c r="G62" s="73">
        <v>0</v>
      </c>
      <c r="H62" s="73">
        <f t="shared" si="18"/>
        <v>200</v>
      </c>
      <c r="I62" s="89" t="s">
        <v>65</v>
      </c>
      <c r="J62" s="98"/>
    </row>
    <row r="63" s="60" customFormat="1" customHeight="1" spans="1:10">
      <c r="A63" s="75"/>
      <c r="B63" s="76" t="s">
        <v>66</v>
      </c>
      <c r="C63" s="77">
        <f>SUM(C52)</f>
        <v>15000</v>
      </c>
      <c r="D63" s="77">
        <f t="shared" ref="D63:E63" si="19">SUM(D52)</f>
        <v>1</v>
      </c>
      <c r="E63" s="77">
        <f t="shared" si="19"/>
        <v>15000</v>
      </c>
      <c r="F63" s="77">
        <f>SUM(F52:F62)</f>
        <v>8744.21</v>
      </c>
      <c r="G63" s="77">
        <f>SUM(G52:G62)</f>
        <v>0</v>
      </c>
      <c r="H63" s="77">
        <f>SUM(H52:H62)</f>
        <v>8744.21</v>
      </c>
      <c r="I63" s="92"/>
      <c r="J63" s="99"/>
    </row>
    <row r="64" customHeight="1" spans="1:10">
      <c r="A64" s="75"/>
      <c r="B64" s="76" t="s">
        <v>67</v>
      </c>
      <c r="C64" s="77">
        <f>SUM(C63,C51,C47,C44,C39,C34,C24,C21,C16,C13)</f>
        <v>20000</v>
      </c>
      <c r="D64" s="77">
        <f t="shared" ref="D64:H64" si="20">SUM(D63,D51,D47,D44,D39,D34,D24,D21,D16,D13)</f>
        <v>3</v>
      </c>
      <c r="E64" s="77">
        <f t="shared" si="20"/>
        <v>20000</v>
      </c>
      <c r="F64" s="77">
        <f t="shared" si="20"/>
        <v>12472.41</v>
      </c>
      <c r="G64" s="77">
        <f t="shared" si="20"/>
        <v>0</v>
      </c>
      <c r="H64" s="77">
        <f t="shared" si="20"/>
        <v>12472.41</v>
      </c>
      <c r="I64" s="92"/>
      <c r="J64" s="101"/>
    </row>
    <row r="68" customHeight="1" spans="1:9">
      <c r="A68" s="102" t="s">
        <v>68</v>
      </c>
      <c r="B68" s="103"/>
      <c r="C68" s="104" t="s">
        <v>69</v>
      </c>
      <c r="D68" s="104"/>
      <c r="E68" s="104" t="s">
        <v>70</v>
      </c>
      <c r="F68" s="104"/>
      <c r="G68" s="104" t="s">
        <v>71</v>
      </c>
      <c r="H68" s="104"/>
      <c r="I68" s="110" t="s">
        <v>72</v>
      </c>
    </row>
    <row r="69" customHeight="1" spans="1:9">
      <c r="A69" s="105">
        <f>E64</f>
        <v>20000</v>
      </c>
      <c r="B69" s="106"/>
      <c r="C69" s="106">
        <f>H64</f>
        <v>12472.41</v>
      </c>
      <c r="D69" s="106"/>
      <c r="E69" s="106">
        <f>F64</f>
        <v>12472.41</v>
      </c>
      <c r="F69" s="106"/>
      <c r="G69" s="106">
        <f>G64</f>
        <v>0</v>
      </c>
      <c r="H69" s="106"/>
      <c r="I69" s="111">
        <f>A69-C69</f>
        <v>7527.59</v>
      </c>
    </row>
    <row r="71" customHeight="1" spans="1:9">
      <c r="A71" s="107" t="s">
        <v>73</v>
      </c>
      <c r="B71" s="108"/>
      <c r="C71" s="109" t="s">
        <v>74</v>
      </c>
      <c r="D71" s="107"/>
      <c r="E71" s="107" t="s">
        <v>75</v>
      </c>
      <c r="F71" s="107"/>
      <c r="G71" s="107" t="s">
        <v>76</v>
      </c>
      <c r="H71" s="107"/>
      <c r="I71" s="108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2"/>
    <mergeCell ref="A14:A15"/>
    <mergeCell ref="A17:A20"/>
    <mergeCell ref="A22:A23"/>
    <mergeCell ref="A25:A33"/>
    <mergeCell ref="A35:A38"/>
    <mergeCell ref="A40:A43"/>
    <mergeCell ref="A45:A46"/>
    <mergeCell ref="A48:A50"/>
    <mergeCell ref="A52:A62"/>
    <mergeCell ref="B6:B7"/>
    <mergeCell ref="B8:B12"/>
    <mergeCell ref="B14:B15"/>
    <mergeCell ref="B17:B20"/>
    <mergeCell ref="B22:B23"/>
    <mergeCell ref="B25:B33"/>
    <mergeCell ref="B35:B38"/>
    <mergeCell ref="B40:B43"/>
    <mergeCell ref="B45:B46"/>
    <mergeCell ref="B48:B50"/>
    <mergeCell ref="B52:B62"/>
    <mergeCell ref="C8:C12"/>
    <mergeCell ref="C14:C15"/>
    <mergeCell ref="C17:C20"/>
    <mergeCell ref="C22:C23"/>
    <mergeCell ref="C25:C33"/>
    <mergeCell ref="C35:C38"/>
    <mergeCell ref="C40:C43"/>
    <mergeCell ref="C45:C46"/>
    <mergeCell ref="C48:C50"/>
    <mergeCell ref="C52:C62"/>
    <mergeCell ref="D8:D12"/>
    <mergeCell ref="D14:D15"/>
    <mergeCell ref="D17:D20"/>
    <mergeCell ref="D22:D23"/>
    <mergeCell ref="D25:D33"/>
    <mergeCell ref="D35:D38"/>
    <mergeCell ref="D40:D43"/>
    <mergeCell ref="D45:D46"/>
    <mergeCell ref="D48:D50"/>
    <mergeCell ref="D52:D62"/>
    <mergeCell ref="E8:E12"/>
    <mergeCell ref="E14:E15"/>
    <mergeCell ref="E17:E20"/>
    <mergeCell ref="E22:E23"/>
    <mergeCell ref="E25:E33"/>
    <mergeCell ref="E35:E38"/>
    <mergeCell ref="E40:E43"/>
    <mergeCell ref="E45:E46"/>
    <mergeCell ref="E48:E50"/>
    <mergeCell ref="E52:E62"/>
    <mergeCell ref="J4:J5"/>
    <mergeCell ref="J6:J7"/>
    <mergeCell ref="J8:J13"/>
    <mergeCell ref="J14:J16"/>
    <mergeCell ref="J17:J21"/>
    <mergeCell ref="J22:J24"/>
    <mergeCell ref="J25:J34"/>
    <mergeCell ref="J35:J39"/>
    <mergeCell ref="J40:J44"/>
    <mergeCell ref="J45:J47"/>
    <mergeCell ref="J48:J51"/>
    <mergeCell ref="J52:J63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topLeftCell="D31" workbookViewId="0">
      <selection activeCell="G51" sqref="G5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77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78</v>
      </c>
      <c r="E5" s="6"/>
      <c r="F5" s="7" t="s">
        <v>79</v>
      </c>
      <c r="G5" s="7"/>
      <c r="H5" s="6" t="s">
        <v>80</v>
      </c>
      <c r="I5" s="5"/>
      <c r="J5" s="7" t="s">
        <v>81</v>
      </c>
      <c r="K5" s="45"/>
    </row>
    <row r="6" ht="20.1" customHeight="1" spans="2:11">
      <c r="B6" s="8"/>
      <c r="C6" s="9"/>
      <c r="D6" s="10" t="s">
        <v>82</v>
      </c>
      <c r="E6" s="10"/>
      <c r="F6" s="11" t="s">
        <v>83</v>
      </c>
      <c r="G6" s="11"/>
      <c r="H6" s="10" t="s">
        <v>84</v>
      </c>
      <c r="I6" s="9"/>
      <c r="J6" s="11" t="s">
        <v>85</v>
      </c>
      <c r="K6" s="46"/>
    </row>
    <row r="7" ht="20.1" customHeight="1" spans="2:11">
      <c r="B7" s="8"/>
      <c r="C7" s="9"/>
      <c r="D7" s="10" t="s">
        <v>86</v>
      </c>
      <c r="E7" s="10"/>
      <c r="F7" s="11" t="s">
        <v>87</v>
      </c>
      <c r="G7" s="11"/>
      <c r="H7" s="10" t="s">
        <v>88</v>
      </c>
      <c r="I7" s="47"/>
      <c r="J7" s="11">
        <v>7.2</v>
      </c>
      <c r="K7" s="46"/>
    </row>
    <row r="8" ht="20.1" customHeight="1" spans="2:11">
      <c r="B8" s="12"/>
      <c r="C8" s="13"/>
      <c r="D8" s="14"/>
      <c r="E8" s="14"/>
      <c r="F8" s="15"/>
      <c r="G8" s="15"/>
      <c r="H8" s="14" t="s">
        <v>89</v>
      </c>
      <c r="I8" s="48"/>
      <c r="J8" s="15" t="s">
        <v>90</v>
      </c>
      <c r="K8" s="4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91</v>
      </c>
      <c r="E10" s="19" t="s">
        <v>92</v>
      </c>
      <c r="F10" s="20"/>
      <c r="G10" s="21" t="s">
        <v>93</v>
      </c>
      <c r="H10" s="20" t="s">
        <v>94</v>
      </c>
      <c r="I10" s="19" t="s">
        <v>95</v>
      </c>
      <c r="J10" s="20"/>
      <c r="K10" s="21" t="s">
        <v>96</v>
      </c>
    </row>
    <row r="11" ht="20.1" customHeight="1" spans="2:11">
      <c r="B11" s="22">
        <v>1</v>
      </c>
      <c r="C11" s="23"/>
      <c r="D11" s="24" t="s">
        <v>97</v>
      </c>
      <c r="E11" s="22" t="s">
        <v>98</v>
      </c>
      <c r="F11" s="23"/>
      <c r="G11" s="25">
        <v>0</v>
      </c>
      <c r="H11" s="25">
        <v>0</v>
      </c>
      <c r="I11" s="50"/>
      <c r="J11" s="51"/>
      <c r="K11" s="52"/>
    </row>
    <row r="12" ht="23" customHeight="1" spans="2:11">
      <c r="B12" s="22">
        <v>2</v>
      </c>
      <c r="C12" s="23"/>
      <c r="D12" s="26"/>
      <c r="E12" s="27" t="s">
        <v>99</v>
      </c>
      <c r="F12" s="28"/>
      <c r="G12" s="25">
        <v>107.46</v>
      </c>
      <c r="H12" s="25">
        <v>107.46</v>
      </c>
      <c r="I12" s="50"/>
      <c r="J12" s="51"/>
      <c r="K12" s="52" t="s">
        <v>100</v>
      </c>
    </row>
    <row r="13" ht="23" customHeight="1" spans="2:11">
      <c r="B13" s="22"/>
      <c r="C13" s="23"/>
      <c r="D13" s="26"/>
      <c r="E13" s="29"/>
      <c r="F13" s="30"/>
      <c r="G13" s="25">
        <v>30</v>
      </c>
      <c r="H13" s="25">
        <v>30</v>
      </c>
      <c r="I13" s="50"/>
      <c r="J13" s="51"/>
      <c r="K13" s="52" t="s">
        <v>101</v>
      </c>
    </row>
    <row r="14" ht="23" customHeight="1" spans="2:11">
      <c r="B14" s="22"/>
      <c r="C14" s="23"/>
      <c r="D14" s="26"/>
      <c r="E14" s="29"/>
      <c r="F14" s="30"/>
      <c r="G14" s="25">
        <v>48.96</v>
      </c>
      <c r="H14" s="25">
        <v>48.96</v>
      </c>
      <c r="I14" s="50"/>
      <c r="J14" s="51"/>
      <c r="K14" s="52" t="s">
        <v>102</v>
      </c>
    </row>
    <row r="15" ht="23" customHeight="1" spans="2:11">
      <c r="B15" s="22"/>
      <c r="C15" s="23"/>
      <c r="D15" s="26"/>
      <c r="E15" s="29"/>
      <c r="F15" s="30"/>
      <c r="G15" s="25">
        <v>16</v>
      </c>
      <c r="H15" s="25">
        <v>16</v>
      </c>
      <c r="I15" s="50"/>
      <c r="J15" s="51"/>
      <c r="K15" s="52" t="s">
        <v>103</v>
      </c>
    </row>
    <row r="16" ht="23" customHeight="1" spans="2:11">
      <c r="B16" s="22"/>
      <c r="C16" s="23"/>
      <c r="D16" s="26"/>
      <c r="E16" s="31"/>
      <c r="F16" s="32"/>
      <c r="G16" s="25">
        <v>512.75</v>
      </c>
      <c r="H16" s="25">
        <v>512.75</v>
      </c>
      <c r="I16" s="50"/>
      <c r="J16" s="51"/>
      <c r="K16" s="52" t="s">
        <v>104</v>
      </c>
    </row>
    <row r="17" ht="20.1" customHeight="1" spans="2:11">
      <c r="B17" s="22">
        <v>3</v>
      </c>
      <c r="C17" s="23"/>
      <c r="D17" s="26"/>
      <c r="E17" s="22" t="s">
        <v>105</v>
      </c>
      <c r="F17" s="23"/>
      <c r="G17" s="25">
        <v>500.01</v>
      </c>
      <c r="H17" s="25">
        <v>500.01</v>
      </c>
      <c r="I17" s="50"/>
      <c r="J17" s="51"/>
      <c r="K17" s="52" t="s">
        <v>106</v>
      </c>
    </row>
    <row r="18" ht="20.1" customHeight="1" spans="2:11">
      <c r="B18" s="22">
        <v>4</v>
      </c>
      <c r="C18" s="23"/>
      <c r="D18" s="26"/>
      <c r="E18" s="33" t="s">
        <v>107</v>
      </c>
      <c r="F18" s="34"/>
      <c r="G18" s="25">
        <v>144</v>
      </c>
      <c r="H18" s="25">
        <v>144</v>
      </c>
      <c r="I18" s="50"/>
      <c r="J18" s="51"/>
      <c r="K18" s="52" t="s">
        <v>108</v>
      </c>
    </row>
    <row r="19" ht="20.1" customHeight="1" spans="2:11">
      <c r="B19" s="22"/>
      <c r="C19" s="23"/>
      <c r="D19" s="26"/>
      <c r="E19" s="35"/>
      <c r="F19" s="36"/>
      <c r="G19" s="25">
        <v>25</v>
      </c>
      <c r="H19" s="25">
        <v>25</v>
      </c>
      <c r="I19" s="50"/>
      <c r="J19" s="51"/>
      <c r="K19" s="52" t="s">
        <v>109</v>
      </c>
    </row>
    <row r="20" ht="20.1" customHeight="1" spans="2:11">
      <c r="B20" s="22"/>
      <c r="C20" s="23"/>
      <c r="D20" s="26"/>
      <c r="E20" s="35"/>
      <c r="F20" s="36"/>
      <c r="G20" s="25">
        <v>268</v>
      </c>
      <c r="H20" s="25">
        <v>268</v>
      </c>
      <c r="I20" s="50"/>
      <c r="J20" s="51"/>
      <c r="K20" s="52" t="s">
        <v>110</v>
      </c>
    </row>
    <row r="21" ht="20.1" customHeight="1" spans="2:11">
      <c r="B21" s="22">
        <v>5</v>
      </c>
      <c r="C21" s="23"/>
      <c r="D21" s="24" t="s">
        <v>54</v>
      </c>
      <c r="E21" s="37"/>
      <c r="F21" s="37"/>
      <c r="G21" s="25">
        <v>0</v>
      </c>
      <c r="H21" s="25">
        <v>0</v>
      </c>
      <c r="I21" s="50"/>
      <c r="J21" s="51"/>
      <c r="K21" s="52"/>
    </row>
    <row r="22" ht="20.1" customHeight="1" spans="2:11">
      <c r="B22" s="22">
        <v>6</v>
      </c>
      <c r="C22" s="23"/>
      <c r="D22" s="26"/>
      <c r="E22" s="37"/>
      <c r="F22" s="37"/>
      <c r="G22" s="25">
        <v>0</v>
      </c>
      <c r="H22" s="25"/>
      <c r="I22" s="50"/>
      <c r="J22" s="51"/>
      <c r="K22" s="52"/>
    </row>
    <row r="23" ht="20.1" customHeight="1" spans="2:11">
      <c r="B23" s="22">
        <v>7</v>
      </c>
      <c r="C23" s="23"/>
      <c r="D23" s="38"/>
      <c r="E23" s="37"/>
      <c r="F23" s="37"/>
      <c r="G23" s="25">
        <v>0</v>
      </c>
      <c r="H23" s="25"/>
      <c r="I23" s="50"/>
      <c r="J23" s="51"/>
      <c r="K23" s="52"/>
    </row>
    <row r="24" ht="20.1" customHeight="1" spans="2:11">
      <c r="B24" s="19" t="s">
        <v>67</v>
      </c>
      <c r="C24" s="39"/>
      <c r="D24" s="39"/>
      <c r="E24" s="39"/>
      <c r="F24" s="20"/>
      <c r="G24" s="40">
        <f>SUM(G11:G23)</f>
        <v>1652.18</v>
      </c>
      <c r="H24" s="40">
        <f>SUM(H11:H23)</f>
        <v>1652.18</v>
      </c>
      <c r="I24" s="53">
        <f>SUM(I11:J23)</f>
        <v>0</v>
      </c>
      <c r="J24" s="54"/>
      <c r="K24" s="55"/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56"/>
      <c r="K25" s="16"/>
    </row>
    <row r="26" ht="20.1" customHeight="1" spans="2:11">
      <c r="B26" s="21" t="s">
        <v>94</v>
      </c>
      <c r="C26" s="21"/>
      <c r="D26" s="21"/>
      <c r="E26" s="21"/>
      <c r="F26" s="21"/>
      <c r="G26" s="21" t="s">
        <v>111</v>
      </c>
      <c r="H26" s="21"/>
      <c r="I26" s="21"/>
      <c r="J26" s="21"/>
      <c r="K26" s="21" t="s">
        <v>112</v>
      </c>
    </row>
    <row r="27" ht="20.1" customHeight="1" spans="2:11">
      <c r="B27" s="41">
        <f>H24</f>
        <v>1652.18</v>
      </c>
      <c r="C27" s="41"/>
      <c r="D27" s="41"/>
      <c r="E27" s="41"/>
      <c r="F27" s="41"/>
      <c r="G27" s="41">
        <f>I24</f>
        <v>0</v>
      </c>
      <c r="H27" s="41"/>
      <c r="I27" s="41"/>
      <c r="J27" s="41"/>
      <c r="K27" s="57">
        <f>SUM(B27:J27)</f>
        <v>1652.18</v>
      </c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ht="20.1" customHeight="1" spans="2:11">
      <c r="B29" s="16" t="s">
        <v>113</v>
      </c>
      <c r="C29" s="16"/>
      <c r="D29" s="16"/>
      <c r="E29" s="16"/>
      <c r="F29" s="16" t="s">
        <v>74</v>
      </c>
      <c r="G29" s="16" t="s">
        <v>114</v>
      </c>
      <c r="H29" s="16"/>
      <c r="I29" s="16"/>
      <c r="J29" s="16" t="s">
        <v>76</v>
      </c>
      <c r="K29" s="16"/>
    </row>
    <row r="32" ht="18.75" spans="1:11">
      <c r="A32" s="2" t="s">
        <v>115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1" customHeight="1" spans="2:11">
      <c r="B34" s="4"/>
      <c r="C34" s="5"/>
      <c r="D34" s="6" t="s">
        <v>78</v>
      </c>
      <c r="E34" s="6"/>
      <c r="F34" s="7" t="str">
        <f>F5</f>
        <v>王凤雨</v>
      </c>
      <c r="G34" s="7"/>
      <c r="H34" s="6" t="s">
        <v>80</v>
      </c>
      <c r="I34" s="5"/>
      <c r="J34" s="7" t="str">
        <f>J5</f>
        <v>助理</v>
      </c>
      <c r="K34" s="45"/>
    </row>
    <row r="35" ht="20.1" customHeight="1" spans="2:11">
      <c r="B35" s="8"/>
      <c r="C35" s="9"/>
      <c r="D35" s="10" t="s">
        <v>82</v>
      </c>
      <c r="E35" s="10"/>
      <c r="F35" s="11" t="str">
        <f>F6</f>
        <v>北京</v>
      </c>
      <c r="G35" s="11"/>
      <c r="H35" s="10" t="s">
        <v>84</v>
      </c>
      <c r="I35" s="9"/>
      <c r="J35" s="11" t="str">
        <f>J6</f>
        <v>企划活动部</v>
      </c>
      <c r="K35" s="46"/>
    </row>
    <row r="36" ht="20.1" customHeight="1" spans="2:11">
      <c r="B36" s="8"/>
      <c r="C36" s="9"/>
      <c r="D36" s="10" t="s">
        <v>86</v>
      </c>
      <c r="E36" s="10"/>
      <c r="F36" s="11" t="str">
        <f>F7</f>
        <v>6.25-6.26</v>
      </c>
      <c r="G36" s="11"/>
      <c r="H36" s="10" t="s">
        <v>88</v>
      </c>
      <c r="I36" s="47"/>
      <c r="J36" s="11">
        <f>J7</f>
        <v>7.2</v>
      </c>
      <c r="K36" s="46"/>
    </row>
    <row r="37" ht="20.1" customHeight="1" spans="2:11">
      <c r="B37" s="12"/>
      <c r="C37" s="13"/>
      <c r="D37" s="14"/>
      <c r="E37" s="14"/>
      <c r="F37" s="15"/>
      <c r="G37" s="15"/>
      <c r="H37" s="14" t="s">
        <v>89</v>
      </c>
      <c r="I37" s="48"/>
      <c r="J37" s="15" t="str">
        <f>J8</f>
        <v>HMZA-190622-CZH683</v>
      </c>
      <c r="K37" s="49"/>
    </row>
    <row r="38" ht="20.1" customHeight="1"/>
    <row r="39" ht="20.1" customHeight="1" spans="2:11">
      <c r="B39" s="37"/>
      <c r="C39" s="37"/>
      <c r="D39" s="42" t="s">
        <v>116</v>
      </c>
      <c r="E39" s="37" t="s">
        <v>117</v>
      </c>
      <c r="F39" s="37"/>
      <c r="G39" s="25" t="s">
        <v>118</v>
      </c>
      <c r="H39" s="25" t="s">
        <v>119</v>
      </c>
      <c r="I39" s="25" t="s">
        <v>67</v>
      </c>
      <c r="J39" s="25"/>
      <c r="K39" s="58" t="s">
        <v>96</v>
      </c>
    </row>
    <row r="40" ht="20.1" customHeight="1" spans="2:11">
      <c r="B40" s="37">
        <v>1</v>
      </c>
      <c r="C40" s="37"/>
      <c r="D40" s="43" t="s">
        <v>83</v>
      </c>
      <c r="E40" s="37" t="s">
        <v>120</v>
      </c>
      <c r="F40" s="37"/>
      <c r="G40" s="25">
        <v>200</v>
      </c>
      <c r="H40" s="25">
        <v>2</v>
      </c>
      <c r="I40" s="50">
        <f>G40*H40</f>
        <v>400</v>
      </c>
      <c r="J40" s="51"/>
      <c r="K40" s="59"/>
    </row>
    <row r="41" ht="20.1" customHeight="1" spans="2:11">
      <c r="B41" s="37">
        <v>2</v>
      </c>
      <c r="C41" s="37"/>
      <c r="D41" s="43" t="s">
        <v>83</v>
      </c>
      <c r="E41" s="37">
        <v>6.21</v>
      </c>
      <c r="F41" s="37"/>
      <c r="G41" s="25">
        <v>100</v>
      </c>
      <c r="H41" s="25">
        <v>1</v>
      </c>
      <c r="I41" s="50">
        <f t="shared" ref="I41:I42" si="0">G41*H41</f>
        <v>100</v>
      </c>
      <c r="J41" s="51"/>
      <c r="K41" s="59"/>
    </row>
    <row r="42" ht="20.1" customHeight="1" spans="2:11">
      <c r="B42" s="37">
        <v>3</v>
      </c>
      <c r="C42" s="37"/>
      <c r="D42" s="43" t="s">
        <v>121</v>
      </c>
      <c r="E42" s="37" t="s">
        <v>122</v>
      </c>
      <c r="F42" s="37"/>
      <c r="G42" s="25">
        <v>100</v>
      </c>
      <c r="H42" s="25">
        <v>2</v>
      </c>
      <c r="I42" s="50">
        <f t="shared" si="0"/>
        <v>200</v>
      </c>
      <c r="J42" s="51"/>
      <c r="K42" s="59"/>
    </row>
    <row r="43" ht="20.1" customHeight="1" spans="2:11">
      <c r="B43" s="19" t="s">
        <v>67</v>
      </c>
      <c r="C43" s="39"/>
      <c r="D43" s="39"/>
      <c r="E43" s="39"/>
      <c r="F43" s="20"/>
      <c r="G43" s="40"/>
      <c r="H43" s="40">
        <f>SUM(H25:H42)</f>
        <v>5</v>
      </c>
      <c r="I43" s="53">
        <f>SUM(I40:J42)</f>
        <v>700</v>
      </c>
      <c r="J43" s="54"/>
      <c r="K43" s="55"/>
    </row>
    <row r="44" ht="20.1" customHeight="1" spans="2:11">
      <c r="B44" s="16" t="s">
        <v>113</v>
      </c>
      <c r="C44" s="16"/>
      <c r="D44" s="16"/>
      <c r="E44" s="16"/>
      <c r="F44" s="16" t="s">
        <v>74</v>
      </c>
      <c r="G44" s="16" t="s">
        <v>114</v>
      </c>
      <c r="H44" s="16"/>
      <c r="I44" s="16"/>
      <c r="J44" s="16" t="s">
        <v>76</v>
      </c>
      <c r="K44" s="16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7:C17"/>
    <mergeCell ref="E17:F17"/>
    <mergeCell ref="I17:J17"/>
    <mergeCell ref="B18:C18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18"/>
    <mergeCell ref="D21:D23"/>
    <mergeCell ref="E12:F16"/>
    <mergeCell ref="E18:F20"/>
  </mergeCells>
  <pageMargins left="0.699305555555556" right="0.699305555555556" top="0.75" bottom="0.75" header="0.3" footer="0.3"/>
  <pageSetup paperSize="9" scale="8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2019-07-02T05:41:56Z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