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0" yWindow="0" windowWidth="28800" windowHeight="16600" tabRatio="612" activeTab="3"/>
  </bookViews>
  <sheets>
    <sheet name="报价汇总" sheetId="12" r:id="rId1"/>
    <sheet name="Sheet1" sheetId="17" state="hidden" r:id="rId2"/>
    <sheet name="Creative创意设计" sheetId="9" r:id="rId3"/>
    <sheet name="Event搭建制作" sheetId="10" r:id="rId4"/>
    <sheet name="Video视频" sheetId="18" r:id="rId5"/>
    <sheet name="Sheet3" sheetId="16" state="hidden" r:id="rId6"/>
  </sheets>
  <definedNames>
    <definedName name="_xlnm._FilterDatabase" localSheetId="2" hidden="1">Creative创意设计!$A$12:$M$44</definedName>
    <definedName name="_xlnm._FilterDatabase" localSheetId="3" hidden="1">Event搭建制作!$A$14:$K$215</definedName>
    <definedName name="_xlnm._FilterDatabase" localSheetId="4" hidden="1">Video视频!#REF!</definedName>
    <definedName name="_xlnm.Print_Area" localSheetId="2">Creative创意设计!$A$1:$M$44</definedName>
    <definedName name="_xlnm.Print_Area" localSheetId="3">Event搭建制作!$A$1:$K$222</definedName>
    <definedName name="_xlnm.Print_Area" localSheetId="4">Video视频!$A$1:$I$65</definedName>
    <definedName name="_xlnm.Print_Area" localSheetId="0">报价汇总!$A$1:$E$29</definedName>
  </definedNames>
  <calcPr calcId="140001" concurrentCalc="0"/>
  <pivotCaches>
    <pivotCache cacheId="39" r:id="rId7"/>
    <pivotCache cacheId="40" r:id="rId8"/>
    <pivotCache cacheId="41" r:id="rId9"/>
  </pivotCaches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217" i="10" l="1"/>
  <c r="G58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60" i="18"/>
  <c r="I46" i="10"/>
  <c r="I30" i="10"/>
  <c r="I208" i="10"/>
  <c r="I160" i="10"/>
  <c r="I219" i="10"/>
  <c r="I215" i="10"/>
  <c r="I214" i="10"/>
  <c r="I213" i="10"/>
  <c r="I212" i="10"/>
  <c r="I211" i="10"/>
  <c r="I210" i="10"/>
  <c r="I199" i="10"/>
  <c r="I192" i="10"/>
  <c r="I195" i="10"/>
  <c r="I185" i="10"/>
  <c r="I186" i="10"/>
  <c r="I166" i="10"/>
  <c r="I163" i="10"/>
  <c r="I157" i="10"/>
  <c r="I151" i="10"/>
  <c r="I148" i="10"/>
  <c r="I154" i="10"/>
  <c r="I155" i="10"/>
  <c r="I153" i="10"/>
  <c r="I150" i="10"/>
  <c r="I149" i="10"/>
  <c r="I135" i="10"/>
  <c r="I131" i="10"/>
  <c r="I41" i="10"/>
  <c r="I25" i="10"/>
  <c r="I23" i="10"/>
  <c r="I24" i="10"/>
  <c r="I21" i="10"/>
  <c r="I20" i="10"/>
  <c r="H41" i="9"/>
  <c r="H39" i="9"/>
  <c r="H37" i="9"/>
  <c r="H23" i="9"/>
  <c r="H18" i="9"/>
  <c r="H20" i="9"/>
  <c r="H21" i="9"/>
  <c r="H34" i="9"/>
  <c r="H13" i="9"/>
  <c r="H14" i="9"/>
  <c r="H15" i="9"/>
  <c r="H16" i="9"/>
  <c r="H17" i="9"/>
  <c r="H19" i="9"/>
  <c r="H22" i="9"/>
  <c r="H24" i="9"/>
  <c r="H25" i="9"/>
  <c r="H26" i="9"/>
  <c r="H27" i="9"/>
  <c r="H29" i="9"/>
  <c r="H30" i="9"/>
  <c r="H31" i="9"/>
  <c r="H32" i="9"/>
  <c r="H33" i="9"/>
  <c r="H35" i="9"/>
  <c r="H36" i="9"/>
  <c r="H38" i="9"/>
  <c r="I110" i="10"/>
  <c r="I56" i="10"/>
  <c r="I54" i="10"/>
  <c r="I55" i="10"/>
  <c r="I53" i="10"/>
  <c r="I52" i="10"/>
  <c r="I51" i="10"/>
  <c r="I50" i="10"/>
  <c r="I49" i="10"/>
  <c r="I48" i="10"/>
  <c r="I47" i="10"/>
  <c r="I45" i="10"/>
  <c r="I44" i="10"/>
  <c r="I43" i="10"/>
  <c r="I42" i="10"/>
  <c r="I40" i="10"/>
  <c r="I39" i="10"/>
  <c r="I38" i="10"/>
  <c r="G62" i="18"/>
  <c r="G63" i="18"/>
  <c r="G64" i="18"/>
  <c r="D12" i="12"/>
  <c r="G65" i="18"/>
  <c r="I202" i="10"/>
  <c r="I197" i="10"/>
  <c r="I198" i="10"/>
  <c r="I200" i="10"/>
  <c r="I196" i="10"/>
  <c r="I181" i="10"/>
  <c r="I182" i="10"/>
  <c r="I183" i="10"/>
  <c r="I184" i="10"/>
  <c r="I179" i="10"/>
  <c r="I180" i="10"/>
  <c r="I168" i="10"/>
  <c r="I169" i="10"/>
  <c r="I170" i="10"/>
  <c r="I171" i="10"/>
  <c r="I172" i="10"/>
  <c r="I173" i="10"/>
  <c r="I174" i="10"/>
  <c r="I175" i="10"/>
  <c r="I176" i="10"/>
  <c r="I177" i="10"/>
  <c r="I178" i="10"/>
  <c r="I167" i="10"/>
  <c r="I161" i="10"/>
  <c r="I15" i="10"/>
  <c r="I16" i="10"/>
  <c r="I17" i="10"/>
  <c r="I18" i="10"/>
  <c r="I19" i="10"/>
  <c r="I22" i="10"/>
  <c r="I26" i="10"/>
  <c r="I27" i="10"/>
  <c r="I28" i="10"/>
  <c r="I29" i="10"/>
  <c r="I31" i="10"/>
  <c r="I32" i="10"/>
  <c r="I33" i="10"/>
  <c r="I34" i="10"/>
  <c r="I35" i="10"/>
  <c r="I36" i="10"/>
  <c r="I37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2" i="10"/>
  <c r="I133" i="10"/>
  <c r="I134" i="10"/>
  <c r="I136" i="10"/>
  <c r="I137" i="10"/>
  <c r="I138" i="10"/>
  <c r="I139" i="10"/>
  <c r="I140" i="10"/>
  <c r="I141" i="10"/>
  <c r="I142" i="10"/>
  <c r="I143" i="10"/>
  <c r="I144" i="10"/>
  <c r="I145" i="10"/>
  <c r="I158" i="10"/>
  <c r="I159" i="10"/>
  <c r="I162" i="10"/>
  <c r="I164" i="10"/>
  <c r="I165" i="10"/>
  <c r="I187" i="10"/>
  <c r="I188" i="10"/>
  <c r="I189" i="10"/>
  <c r="I190" i="10"/>
  <c r="I191" i="10"/>
  <c r="I193" i="10"/>
  <c r="I194" i="10"/>
  <c r="I201" i="10"/>
  <c r="I203" i="10"/>
  <c r="I204" i="10"/>
  <c r="I205" i="10"/>
  <c r="I206" i="10"/>
  <c r="I207" i="10"/>
  <c r="I209" i="10"/>
  <c r="I220" i="10"/>
  <c r="H42" i="9"/>
  <c r="K41" i="17"/>
  <c r="K42" i="17"/>
  <c r="K40" i="17"/>
  <c r="K38" i="17"/>
  <c r="K29" i="17"/>
  <c r="K28" i="17"/>
  <c r="K22" i="17"/>
  <c r="K14" i="17"/>
  <c r="K11" i="17"/>
  <c r="K12" i="17"/>
  <c r="K10" i="17"/>
  <c r="H43" i="9"/>
  <c r="I221" i="10"/>
  <c r="I222" i="10"/>
  <c r="D11" i="12"/>
  <c r="D10" i="12"/>
  <c r="D13" i="12"/>
  <c r="H44" i="9"/>
  <c r="D15" i="12"/>
  <c r="D16" i="12"/>
</calcChain>
</file>

<file path=xl/sharedStrings.xml><?xml version="1.0" encoding="utf-8"?>
<sst xmlns="http://schemas.openxmlformats.org/spreadsheetml/2006/main" count="1985" uniqueCount="681">
  <si>
    <t>施维雅市场服务报价单</t>
  </si>
  <si>
    <t>供应商联系电话:</t>
  </si>
  <si>
    <t>项目地点：</t>
  </si>
  <si>
    <t>预算小计</t>
  </si>
  <si>
    <t>含税总计(CNY)</t>
  </si>
  <si>
    <t>备注：</t>
  </si>
  <si>
    <t>其他项费用总计：</t>
  </si>
  <si>
    <t>施维雅采购部内部使用，请勿修改内部公式</t>
  </si>
  <si>
    <t>说明: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</si>
  <si>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</si>
  <si>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</si>
  <si>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</si>
  <si>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</si>
  <si>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</si>
  <si>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</si>
  <si>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</si>
  <si>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</si>
  <si>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</si>
  <si>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</si>
  <si>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</si>
  <si>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</si>
  <si>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</si>
  <si>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</si>
  <si>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</si>
  <si>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</si>
  <si>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</si>
  <si>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</si>
  <si>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</si>
  <si>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</si>
  <si>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</si>
  <si>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</si>
  <si>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</si>
  <si>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</si>
  <si>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</si>
  <si>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</si>
  <si>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</si>
  <si>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</si>
  <si>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</si>
  <si>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</si>
  <si>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</si>
  <si>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</si>
  <si>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</si>
  <si>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</si>
  <si>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</si>
  <si>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</si>
  <si>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</si>
  <si>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</si>
  <si>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</si>
  <si>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</si>
  <si>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</si>
  <si>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</si>
  <si>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</si>
  <si>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</si>
  <si>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施维雅报价明细-创意和设计</t>
  </si>
  <si>
    <t>Currency币种:CNY人民币</t>
  </si>
  <si>
    <t>说明：</t>
  </si>
  <si>
    <t>*</t>
  </si>
  <si>
    <t>如有任何修改或添加行，请用红色字体显示</t>
  </si>
  <si>
    <t>请不要删除行</t>
  </si>
  <si>
    <t>具体项目预算
Quotation</t>
  </si>
  <si>
    <t>备注</t>
  </si>
  <si>
    <t>KV</t>
  </si>
  <si>
    <t>个</t>
  </si>
  <si>
    <t>N</t>
  </si>
  <si>
    <t>Slogan/Theme</t>
  </si>
  <si>
    <t>项目策划及文案撰写费</t>
  </si>
  <si>
    <t>整个项目活动策划创意、环节设计，包含活动流程设计及项目涉及到的所有文案类撰写</t>
  </si>
  <si>
    <t xml:space="preserve">展板设计          </t>
  </si>
  <si>
    <t>展板不分材质和类型，包含易拉宝、X型展架、KT板等设计；每项目只支付一个设计，不分规格</t>
  </si>
  <si>
    <t xml:space="preserve">会议邀请函设计     </t>
  </si>
  <si>
    <t>海报设计</t>
  </si>
  <si>
    <t>如果只涉及会议名称和logo,应免设计费</t>
  </si>
  <si>
    <t>PPT模板设计</t>
  </si>
  <si>
    <t>套</t>
  </si>
  <si>
    <t>3D设计</t>
  </si>
  <si>
    <t>会议舞台设计</t>
  </si>
  <si>
    <t>图片租赁</t>
  </si>
  <si>
    <t>幅</t>
  </si>
  <si>
    <t>漫画/插画 （手绘）</t>
  </si>
  <si>
    <t>手绘卡通形象，例如应用在患教手册中的；游戏场景设计中的等</t>
  </si>
  <si>
    <t>4K/8K</t>
  </si>
  <si>
    <t>幻灯片除外</t>
  </si>
  <si>
    <t>页</t>
  </si>
  <si>
    <t xml:space="preserve">16K/32K </t>
  </si>
  <si>
    <t>2K/易拉宝/拉网展架/背景板</t>
  </si>
  <si>
    <t>大型写真喷绘</t>
  </si>
  <si>
    <t>最高不超10个小时</t>
  </si>
  <si>
    <t>图表描图</t>
  </si>
  <si>
    <t>扫描需要图片的费用</t>
  </si>
  <si>
    <t>小时</t>
  </si>
  <si>
    <t>Y</t>
  </si>
  <si>
    <t>流程管理、平台运行维护</t>
  </si>
  <si>
    <t>项</t>
  </si>
  <si>
    <t>创意和设计部分总计(不含服务费和税费):</t>
  </si>
  <si>
    <t>市场营销公司垫付的零星第三方支出，需要收取在实际发生基础上收取服务费的部分。请注意需要付款时提供第三方发票作为支持文件。</t>
  </si>
  <si>
    <t>不含税总计:</t>
  </si>
  <si>
    <t>税金
Tax</t>
  </si>
  <si>
    <t>施维雅报价明细-制作搭建</t>
  </si>
  <si>
    <t>施维雅只接受6%的增值税,其他税费请一律含进单价</t>
  </si>
  <si>
    <t>所有单价都不含增值税</t>
  </si>
  <si>
    <t>规格
Specification</t>
  </si>
  <si>
    <t>内容描述
Description</t>
  </si>
  <si>
    <t>收费单位
Unit</t>
  </si>
  <si>
    <t>单价
Unit Price</t>
  </si>
  <si>
    <t>数量
Unit</t>
  </si>
  <si>
    <t>总价
Subtotal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</si>
  <si>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</si>
  <si>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</si>
  <si>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</si>
  <si>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</si>
  <si>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</si>
  <si>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</si>
  <si>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</si>
  <si>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</si>
  <si>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</si>
  <si>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</si>
  <si>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</si>
  <si>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</si>
  <si>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</si>
  <si>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</si>
  <si>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</si>
  <si>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</si>
  <si>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</si>
  <si>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</si>
  <si>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</si>
  <si>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</si>
  <si>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</si>
  <si>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</si>
  <si>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人次</t>
  </si>
  <si>
    <t>人员交通</t>
  </si>
  <si>
    <t>运输费</t>
  </si>
  <si>
    <t>物料往返运输</t>
  </si>
  <si>
    <t>雾机</t>
  </si>
  <si>
    <t>人</t>
  </si>
  <si>
    <t>采购</t>
  </si>
  <si>
    <t>人/天</t>
  </si>
  <si>
    <t>客户总监</t>
  </si>
  <si>
    <t>客户经理</t>
  </si>
  <si>
    <t>客户主管</t>
  </si>
  <si>
    <t>项目经理</t>
  </si>
  <si>
    <t>场</t>
  </si>
  <si>
    <t>前期考察</t>
  </si>
  <si>
    <t>交通费</t>
  </si>
  <si>
    <t>住宿费</t>
  </si>
  <si>
    <t>餐费+当地交通费+通讯费</t>
  </si>
  <si>
    <t>其他项费用小计：</t>
  </si>
  <si>
    <t>第三方费用小计 Total 3rd party cost:</t>
  </si>
  <si>
    <t>服务费
Service Fee</t>
  </si>
  <si>
    <t>施维雅报价明细-视频制作</t>
  </si>
  <si>
    <t>视频名称</t>
  </si>
  <si>
    <t>视频主线，大纲发展</t>
  </si>
  <si>
    <t>个/pc</t>
  </si>
  <si>
    <t>小时/hour</t>
  </si>
  <si>
    <t>配乐</t>
  </si>
  <si>
    <t>动态KV</t>
  </si>
  <si>
    <t>特效音</t>
  </si>
  <si>
    <t>视频总计(不含服务费和税费):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</si>
  <si>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</si>
  <si>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</si>
  <si>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</si>
  <si>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</si>
  <si>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</si>
  <si>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</si>
  <si>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</si>
  <si>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</si>
  <si>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</si>
  <si>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 xml:space="preserve">MA grandMA NSP </t>
    <phoneticPr fontId="3" type="noConversion"/>
  </si>
  <si>
    <t>搭建物料运输费用</t>
    <phoneticPr fontId="3" type="noConversion"/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</si>
  <si>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</si>
  <si>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</si>
  <si>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特效</t>
    <rPh sb="0" eb="1">
      <t>te xiao</t>
    </rPh>
    <phoneticPr fontId="3" type="noConversion"/>
  </si>
  <si>
    <t>循环动画；粒子特效，光线特效、logo特效等</t>
    <rPh sb="0" eb="1">
      <t>xun huan</t>
    </rPh>
    <rPh sb="2" eb="3">
      <t>dong hua</t>
    </rPh>
    <rPh sb="5" eb="6">
      <t>li zi</t>
    </rPh>
    <rPh sb="7" eb="8">
      <t>te xiao</t>
    </rPh>
    <rPh sb="10" eb="11">
      <t>guang xian</t>
    </rPh>
    <rPh sb="12" eb="13">
      <t>te xiao</t>
    </rPh>
    <rPh sb="19" eb="20">
      <t>te xiao</t>
    </rPh>
    <rPh sb="21" eb="22">
      <t>deng</t>
    </rPh>
    <phoneticPr fontId="3" type="noConversion"/>
  </si>
  <si>
    <t>Cost/ Day</t>
    <phoneticPr fontId="3" type="noConversion"/>
  </si>
  <si>
    <t>备注</t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</si>
  <si>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</si>
  <si>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搭建制作总计(不含服务费和税费)：</t>
    <phoneticPr fontId="3" type="noConversion"/>
  </si>
  <si>
    <t>活动现场支持</t>
    <phoneticPr fontId="3" type="noConversion"/>
  </si>
  <si>
    <t>伯乐仕（北京）国际商业策划有限公司</t>
    <rPh sb="0" eb="1">
      <t>bo le shi</t>
    </rPh>
    <rPh sb="4" eb="5">
      <t>bei jign</t>
    </rPh>
    <rPh sb="7" eb="8">
      <t>guo ji</t>
    </rPh>
    <rPh sb="9" eb="10">
      <t>shang ye</t>
    </rPh>
    <rPh sb="11" eb="12">
      <t>ce hua</t>
    </rPh>
    <rPh sb="13" eb="14">
      <t>you xian</t>
    </rPh>
    <rPh sb="15" eb="16">
      <t>gogn si</t>
    </rPh>
    <phoneticPr fontId="3" type="noConversion"/>
  </si>
  <si>
    <t xml:space="preserve">项目
Item </t>
  </si>
  <si>
    <t>人工天 days</t>
    <phoneticPr fontId="3" type="noConversion"/>
  </si>
  <si>
    <t>是否第三方费用 ?（Y/N)</t>
    <phoneticPr fontId="3" type="noConversion"/>
  </si>
  <si>
    <t>具体项目预算
Quotation</t>
    <rPh sb="4" eb="5">
      <t>yu suan</t>
    </rPh>
    <phoneticPr fontId="3" type="noConversion"/>
  </si>
  <si>
    <t xml:space="preserve">脚本大纲 </t>
  </si>
  <si>
    <t>项目名称:</t>
  </si>
  <si>
    <t>供应商名称:</t>
  </si>
  <si>
    <t>预计完成日期:</t>
  </si>
  <si>
    <t>电子邮箱：</t>
  </si>
  <si>
    <t>序号</t>
  </si>
  <si>
    <t>服务类目</t>
  </si>
  <si>
    <t>说明</t>
  </si>
  <si>
    <t>创意设计</t>
  </si>
  <si>
    <t>搭建制作</t>
  </si>
  <si>
    <t>Video视频</t>
  </si>
  <si>
    <t>不含税总计</t>
  </si>
  <si>
    <t>增值税金额小计(CNY):</t>
  </si>
  <si>
    <t>施维雅只接受6%的增值税专用税,其他税费请含进单价中</t>
  </si>
  <si>
    <t>含税总计(CNY):</t>
  </si>
  <si>
    <r>
      <t>1.</t>
    </r>
    <r>
      <rPr>
        <sz val="10"/>
        <color indexed="8"/>
        <rFont val="微软雅黑"/>
        <family val="3"/>
        <charset val="134"/>
      </rPr>
      <t>此报价模板内有公式，各项服务小计都自动来自于各类目的明细表，请不要擅自修改；</t>
    </r>
  </si>
  <si>
    <r>
      <t>2.</t>
    </r>
    <r>
      <rPr>
        <sz val="10"/>
        <color indexed="8"/>
        <rFont val="微软雅黑"/>
        <family val="3"/>
        <charset val="134"/>
      </rPr>
      <t>此报价模板为报价单首页，报价时请在分项明细页填写分项合计需与首页一致；</t>
    </r>
  </si>
  <si>
    <t xml:space="preserve">opening  Video - plenary </t>
    <phoneticPr fontId="3" type="noConversion"/>
  </si>
  <si>
    <t>晚宴道具预留费用</t>
    <rPh sb="4" eb="5">
      <t>yu liu</t>
    </rPh>
    <rPh sb="6" eb="7">
      <t>fei y g</t>
    </rPh>
    <phoneticPr fontId="3" type="noConversion"/>
  </si>
  <si>
    <t>8位工作人员*6天</t>
    <phoneticPr fontId="3" type="noConversion"/>
  </si>
  <si>
    <t>平米</t>
    <rPh sb="0" eb="1">
      <t>ping mi</t>
    </rPh>
    <phoneticPr fontId="3" type="noConversion"/>
  </si>
  <si>
    <t>EXPLORER Ovation LED Moving Heads Light</t>
    <phoneticPr fontId="3" type="noConversion"/>
  </si>
  <si>
    <t>LED大屏幕</t>
    <phoneticPr fontId="3" type="noConversion"/>
  </si>
  <si>
    <t>大屏处理器</t>
    <rPh sb="0" eb="1">
      <t>da ping</t>
    </rPh>
    <rPh sb="1" eb="2">
      <t>ping</t>
    </rPh>
    <phoneticPr fontId="3" type="noConversion"/>
  </si>
  <si>
    <t>频率转换器</t>
  </si>
  <si>
    <t xml:space="preserve">翻页提示器套装(带PC-AS4遥控器)   </t>
    <phoneticPr fontId="3" type="noConversion"/>
  </si>
  <si>
    <t xml:space="preserve">DATATON WATCHOUT Video Processor </t>
    <phoneticPr fontId="24" type="noConversion"/>
  </si>
  <si>
    <t>网络交换机（千兆，24路）</t>
  </si>
  <si>
    <t xml:space="preserve">EXTRON DVI104 Tx/Rx DVI Fiber Optic Extender </t>
    <phoneticPr fontId="24" type="noConversion"/>
  </si>
  <si>
    <t>光缆(多模，双工，100m)</t>
  </si>
  <si>
    <t xml:space="preserve">PHILIPS  Monitor </t>
    <phoneticPr fontId="24" type="noConversion"/>
  </si>
  <si>
    <t>MAC笔记本电脑</t>
  </si>
  <si>
    <t>APPLE , MACBOOK</t>
    <phoneticPr fontId="24" type="noConversion"/>
  </si>
  <si>
    <t>KORNING LC-LC Fiber Cable</t>
  </si>
  <si>
    <t>低频音箱（线阵列系列）</t>
  </si>
  <si>
    <t xml:space="preserve">SHURE UR4D+ Dual channel diversity receiver </t>
    <phoneticPr fontId="3" type="noConversion"/>
  </si>
  <si>
    <t xml:space="preserve">U段天线放大传输系统(带UA870WB指向性天线)   </t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</si>
  <si>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</si>
  <si>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</si>
  <si>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</si>
  <si>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</si>
  <si>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</si>
  <si>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</si>
  <si>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RADIAL Pro48 Active DI Box  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</si>
  <si>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</si>
  <si>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</si>
  <si>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4  Bulb  Flood  Light  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</si>
  <si>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</si>
  <si>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</si>
  <si>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>网络信号处理器</t>
  </si>
  <si>
    <t xml:space="preserve">Lighting DA </t>
    <phoneticPr fontId="3" type="noConversion"/>
  </si>
  <si>
    <t xml:space="preserve">Truss  灯光架 </t>
  </si>
  <si>
    <t xml:space="preserve">AURORA  HMI-2500  Follow Spot </t>
    <phoneticPr fontId="3" type="noConversion"/>
  </si>
  <si>
    <t xml:space="preserve">追光灯     </t>
    <phoneticPr fontId="3" type="noConversion"/>
  </si>
  <si>
    <t xml:space="preserve">XIONGYING  HSZ-80B  Manual Hoist  </t>
    <phoneticPr fontId="3" type="noConversion"/>
  </si>
  <si>
    <t>手动葫芦(1吨,15米)</t>
  </si>
  <si>
    <t xml:space="preserve">Power  Distributor  Cabinet  </t>
    <phoneticPr fontId="3" type="noConversion"/>
  </si>
  <si>
    <t>配电箱(三相,200A)</t>
  </si>
  <si>
    <t>AV设备租赁</t>
    <phoneticPr fontId="3" type="noConversion"/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</si>
  <si>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</si>
  <si>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</si>
  <si>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</si>
  <si>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处理器</t>
    <phoneticPr fontId="3" type="noConversion"/>
  </si>
  <si>
    <t>组</t>
    <rPh sb="0" eb="1">
      <t>zu</t>
    </rPh>
    <phoneticPr fontId="3" type="noConversion"/>
  </si>
  <si>
    <t xml:space="preserve">YAMAHA  QL-5  Digital  Mixer(32ch)     Digital  Mixer(32ch)   </t>
    <phoneticPr fontId="3" type="noConversion"/>
  </si>
  <si>
    <t xml:space="preserve">SHURE UR2/Beta 58A  Wireless Hand-hold Mic    Wireless Hand-hold Mic  </t>
    <phoneticPr fontId="3" type="noConversion"/>
  </si>
  <si>
    <t>视频处理器(HD/SDI)</t>
    <phoneticPr fontId="3" type="noConversion"/>
  </si>
  <si>
    <t>光纤延长器</t>
    <phoneticPr fontId="3" type="noConversion"/>
  </si>
  <si>
    <t xml:space="preserve">TERBLY  OVAL  48D  Light  </t>
    <phoneticPr fontId="3" type="noConversion"/>
  </si>
  <si>
    <t>人员职务                 Profile</t>
    <phoneticPr fontId="3" type="noConversion"/>
  </si>
  <si>
    <t>舒尔UR4D+接收机</t>
    <phoneticPr fontId="3" type="noConversion"/>
  </si>
  <si>
    <t>Keynote制作</t>
    <rPh sb="7" eb="8">
      <t>zhi zuo</t>
    </rPh>
    <phoneticPr fontId="3" type="noConversion"/>
  </si>
  <si>
    <t>其他项费用小计：</t>
    <phoneticPr fontId="3" type="noConversion"/>
  </si>
  <si>
    <t>logo灯片</t>
    <rPh sb="4" eb="5">
      <t>deng pian</t>
    </rPh>
    <phoneticPr fontId="3" type="noConversion"/>
  </si>
  <si>
    <t>Plenary session</t>
    <phoneticPr fontId="3" type="noConversion"/>
  </si>
  <si>
    <t>套</t>
    <phoneticPr fontId="3" type="noConversion"/>
  </si>
  <si>
    <t>搭建</t>
    <phoneticPr fontId="3" type="noConversion"/>
  </si>
  <si>
    <t>主舞台</t>
  </si>
  <si>
    <t>发光灯带</t>
  </si>
  <si>
    <t>黑布围挡</t>
  </si>
  <si>
    <t xml:space="preserve"> 560 LED Controller 处理器</t>
    <phoneticPr fontId="24" type="noConversion"/>
  </si>
  <si>
    <t>解密狗(6.0版本)</t>
    <phoneticPr fontId="3" type="noConversion"/>
  </si>
  <si>
    <t>DATATON WATCHOUT License Key 解密狗(6.0版本)</t>
    <phoneticPr fontId="24" type="noConversion"/>
  </si>
  <si>
    <t>NETGEAR JGS524 Network Switch  网络交换机（千兆，24路）</t>
    <phoneticPr fontId="24" type="noConversion"/>
  </si>
  <si>
    <t>监视器(液晶  ，24")</t>
    <phoneticPr fontId="3" type="noConversion"/>
  </si>
  <si>
    <t>液晶电视(60"，全高清)</t>
    <phoneticPr fontId="3" type="noConversion"/>
  </si>
  <si>
    <t>SHARP LCD-60</t>
    <phoneticPr fontId="24" type="noConversion"/>
  </si>
  <si>
    <t>组</t>
    <phoneticPr fontId="3" type="noConversion"/>
  </si>
  <si>
    <t xml:space="preserve"> 全频音箱</t>
    <phoneticPr fontId="3" type="noConversion"/>
  </si>
  <si>
    <t>MAC笔记本电脑</t>
    <phoneticPr fontId="3" type="noConversion"/>
  </si>
  <si>
    <t>(APPLE , MACBOOK)</t>
    <phoneticPr fontId="3" type="noConversion"/>
  </si>
  <si>
    <t xml:space="preserve"> 编程</t>
    <phoneticPr fontId="3" type="noConversion"/>
  </si>
  <si>
    <t>Programming</t>
    <phoneticPr fontId="3" type="noConversion"/>
  </si>
  <si>
    <t>项</t>
    <phoneticPr fontId="3" type="noConversion"/>
  </si>
  <si>
    <t>施维雅logo</t>
    <rPh sb="0" eb="1">
      <t>shi we ya</t>
    </rPh>
    <phoneticPr fontId="3" type="noConversion"/>
  </si>
  <si>
    <t>电子工程师</t>
    <phoneticPr fontId="3" type="noConversion"/>
  </si>
  <si>
    <t>AV设备租赁</t>
    <phoneticPr fontId="3" type="noConversion"/>
  </si>
  <si>
    <t>音频工程师</t>
    <phoneticPr fontId="3" type="noConversion"/>
  </si>
  <si>
    <t>灯光工程师</t>
    <phoneticPr fontId="3" type="noConversion"/>
  </si>
  <si>
    <t>其它技术人员</t>
    <phoneticPr fontId="3" type="noConversion"/>
  </si>
  <si>
    <t>晚宴开场舞蹈</t>
    <phoneticPr fontId="3" type="noConversion"/>
  </si>
  <si>
    <t>各环节把控*2人*6天</t>
    <phoneticPr fontId="3" type="noConversion"/>
  </si>
  <si>
    <t>辅助活动环节*6人*2天</t>
    <phoneticPr fontId="3" type="noConversion"/>
  </si>
  <si>
    <t>信号放大器</t>
    <phoneticPr fontId="3" type="noConversion"/>
  </si>
  <si>
    <t>米</t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</si>
  <si>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</si>
  <si>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</si>
  <si>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</si>
  <si>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</si>
  <si>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</si>
  <si>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</si>
  <si>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</si>
  <si>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</si>
  <si>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</si>
  <si>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</si>
  <si>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</si>
  <si>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</si>
  <si>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</si>
  <si>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</si>
  <si>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</si>
  <si>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</si>
  <si>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张蓉蓉 18910900023</t>
    <phoneticPr fontId="3" type="noConversion"/>
  </si>
  <si>
    <t>rongrong.zhang@palosad.com</t>
    <phoneticPr fontId="3" type="noConversion"/>
  </si>
  <si>
    <t>Gala dinner、Plenary、Football game、Basketball game、sports meet</t>
    <phoneticPr fontId="3" type="noConversion"/>
  </si>
  <si>
    <t>内容制作与美化（主屏+两个侧屏元素）</t>
    <rPh sb="0" eb="1">
      <t>nei rong</t>
    </rPh>
    <rPh sb="2" eb="3">
      <t>zhi zuo</t>
    </rPh>
    <rPh sb="4" eb="5">
      <t>yu</t>
    </rPh>
    <rPh sb="5" eb="6">
      <t>mei hua</t>
    </rPh>
    <phoneticPr fontId="3" type="noConversion"/>
  </si>
  <si>
    <t>微信版本长图</t>
    <phoneticPr fontId="3" type="noConversion"/>
  </si>
  <si>
    <t>H5制作</t>
  </si>
  <si>
    <t>H5制作</t>
    <phoneticPr fontId="3" type="noConversion"/>
  </si>
  <si>
    <t>微站</t>
    <phoneticPr fontId="3" type="noConversion"/>
  </si>
  <si>
    <t>页/page</t>
    <phoneticPr fontId="3" type="noConversion"/>
  </si>
  <si>
    <t>项</t>
    <phoneticPr fontId="3" type="noConversion"/>
  </si>
  <si>
    <t>数据维护及代码编程、录入，更新页面</t>
    <phoneticPr fontId="3" type="noConversion"/>
  </si>
  <si>
    <t>个</t>
    <phoneticPr fontId="3" type="noConversion"/>
  </si>
  <si>
    <t>版面创意、文案撰写、微信页面设计\编辑</t>
    <phoneticPr fontId="3" type="noConversion"/>
  </si>
  <si>
    <t>微信网络平台支持</t>
    <phoneticPr fontId="3" type="noConversion"/>
  </si>
  <si>
    <t>IMAGE PR</t>
    <phoneticPr fontId="24" type="noConversion"/>
  </si>
  <si>
    <t xml:space="preserve">D’SAN  PC-433  PerfectCue  Light  Kit </t>
    <phoneticPr fontId="24" type="noConversion"/>
  </si>
  <si>
    <t xml:space="preserve">EXTRON DVI </t>
    <phoneticPr fontId="3" type="noConversion"/>
  </si>
  <si>
    <t>分配放大器</t>
    <phoneticPr fontId="3" type="noConversion"/>
  </si>
  <si>
    <t xml:space="preserve">Power  Distributor  Cabinet  </t>
    <phoneticPr fontId="3" type="noConversion"/>
  </si>
  <si>
    <t>配电箱(三相,200A)</t>
    <phoneticPr fontId="3" type="noConversion"/>
  </si>
  <si>
    <t xml:space="preserve">Video Cable </t>
    <phoneticPr fontId="3" type="noConversion"/>
  </si>
  <si>
    <t>视频线材</t>
    <phoneticPr fontId="3" type="noConversion"/>
  </si>
  <si>
    <t>项</t>
    <phoneticPr fontId="3" type="noConversion"/>
  </si>
  <si>
    <t>LA Audiotechnik  Loudspeaker</t>
    <phoneticPr fontId="3" type="noConversion"/>
  </si>
  <si>
    <t>支</t>
    <phoneticPr fontId="3" type="noConversion"/>
  </si>
  <si>
    <t xml:space="preserve">LA Audiotechnik   Subwoofer </t>
    <phoneticPr fontId="3" type="noConversion"/>
  </si>
  <si>
    <t>LA Audiotechnik   Loudspeaker</t>
    <phoneticPr fontId="3" type="noConversion"/>
  </si>
  <si>
    <t xml:space="preserve">LA Audiotechnik Max2 Loudspeaker </t>
    <phoneticPr fontId="3" type="noConversion"/>
  </si>
  <si>
    <t xml:space="preserve">D40 Digital Power Amplifier </t>
    <phoneticPr fontId="3" type="noConversion"/>
  </si>
  <si>
    <t xml:space="preserve">Audio Cable  </t>
    <phoneticPr fontId="3" type="noConversion"/>
  </si>
  <si>
    <t xml:space="preserve">音频线材 </t>
    <phoneticPr fontId="3" type="noConversion"/>
  </si>
  <si>
    <t xml:space="preserve">灯光线材 </t>
    <phoneticPr fontId="3" type="noConversion"/>
  </si>
  <si>
    <t>Lighting Cable</t>
    <phoneticPr fontId="3" type="noConversion"/>
  </si>
  <si>
    <t>DIY互动区</t>
    <phoneticPr fontId="3" type="noConversion"/>
  </si>
  <si>
    <t>运动会</t>
    <phoneticPr fontId="3" type="noConversion"/>
  </si>
  <si>
    <t>天</t>
    <phoneticPr fontId="3" type="noConversion"/>
  </si>
  <si>
    <t xml:space="preserve">运动会 </t>
    <phoneticPr fontId="3" type="noConversion"/>
  </si>
  <si>
    <t>个</t>
    <phoneticPr fontId="3" type="noConversion"/>
  </si>
  <si>
    <t>平米</t>
    <phoneticPr fontId="3" type="noConversion"/>
  </si>
  <si>
    <t>木质结构 烤漆饰面</t>
    <phoneticPr fontId="3" type="noConversion"/>
  </si>
  <si>
    <t>个</t>
    <phoneticPr fontId="26" type="noConversion"/>
  </si>
  <si>
    <t>车</t>
    <phoneticPr fontId="3" type="noConversion"/>
  </si>
  <si>
    <t>活动把控*2人*7天</t>
    <phoneticPr fontId="3" type="noConversion"/>
  </si>
  <si>
    <t>细节沟通及实施*2人*7天</t>
    <phoneticPr fontId="3" type="noConversion"/>
  </si>
  <si>
    <t>前期踩点测量等</t>
    <phoneticPr fontId="3" type="noConversion"/>
  </si>
  <si>
    <t>次</t>
    <phoneticPr fontId="3" type="noConversion"/>
  </si>
  <si>
    <t>组</t>
    <phoneticPr fontId="3" type="noConversion"/>
  </si>
  <si>
    <t>AV设备租赁</t>
    <phoneticPr fontId="3" type="noConversion"/>
  </si>
  <si>
    <t>Layer架</t>
    <phoneticPr fontId="3" type="noConversion"/>
  </si>
  <si>
    <t>副裁判</t>
  </si>
  <si>
    <t>布场费</t>
    <phoneticPr fontId="26" type="noConversion"/>
  </si>
  <si>
    <t>恢复场地原貌</t>
    <phoneticPr fontId="26" type="noConversion"/>
  </si>
  <si>
    <t>前期勘察场地</t>
    <phoneticPr fontId="26" type="noConversion"/>
  </si>
  <si>
    <t>12CM*7CM</t>
    <phoneticPr fontId="3" type="noConversion"/>
  </si>
  <si>
    <t>往返交通</t>
  </si>
  <si>
    <t>餐费、住宿费</t>
  </si>
  <si>
    <t>总裁判</t>
  </si>
  <si>
    <t>兼职</t>
  </si>
  <si>
    <t>餐费</t>
  </si>
  <si>
    <t>次</t>
  </si>
  <si>
    <t>天</t>
    <phoneticPr fontId="3" type="noConversion"/>
  </si>
  <si>
    <t>项</t>
    <phoneticPr fontId="3" type="noConversion"/>
  </si>
  <si>
    <t>人</t>
    <phoneticPr fontId="3" type="noConversion"/>
  </si>
  <si>
    <t>晚宴互动区设计</t>
    <phoneticPr fontId="3" type="noConversion"/>
  </si>
  <si>
    <t>晚宴设计</t>
    <phoneticPr fontId="3" type="noConversion"/>
  </si>
  <si>
    <t>奖杯</t>
    <phoneticPr fontId="3" type="noConversion"/>
  </si>
  <si>
    <t>2020, Sept 14th</t>
    <phoneticPr fontId="3" type="noConversion"/>
  </si>
  <si>
    <t>Beijing、Hangzhou，Chengdu、Foshan</t>
    <phoneticPr fontId="3" type="noConversion"/>
  </si>
  <si>
    <t>使用于：
Beijing、Hangzhou，Chengdu、Foshan</t>
    <rPh sb="0" eb="1">
      <t>shi yong</t>
    </rPh>
    <rPh sb="2" eb="3">
      <t>yu</t>
    </rPh>
    <phoneticPr fontId="3" type="noConversion"/>
  </si>
  <si>
    <t>微站版面设计，包含每页画面、头图、对话框图</t>
    <phoneticPr fontId="3" type="noConversion"/>
  </si>
  <si>
    <t>DIY，彩色颜料</t>
    <phoneticPr fontId="3" type="noConversion"/>
  </si>
  <si>
    <t>气氛道具；服装道具</t>
    <rPh sb="0" eb="1">
      <t>qi fen</t>
    </rPh>
    <rPh sb="2" eb="3">
      <t>dao ju</t>
    </rPh>
    <phoneticPr fontId="3" type="noConversion"/>
  </si>
  <si>
    <t>场</t>
    <phoneticPr fontId="3" type="noConversion"/>
  </si>
  <si>
    <t>运动会</t>
    <phoneticPr fontId="3" type="noConversion"/>
  </si>
  <si>
    <t>主裁判教练*足球</t>
    <phoneticPr fontId="3" type="noConversion"/>
  </si>
  <si>
    <t>主裁判教练*篮球</t>
    <phoneticPr fontId="3" type="noConversion"/>
  </si>
  <si>
    <t>主裁判教练*乒乓球</t>
    <phoneticPr fontId="3" type="noConversion"/>
  </si>
  <si>
    <t>主裁判教练*羽毛球</t>
    <phoneticPr fontId="3" type="noConversion"/>
  </si>
  <si>
    <t>2天*2人*4场</t>
    <phoneticPr fontId="3" type="noConversion"/>
  </si>
  <si>
    <t>2天*1人*4场</t>
    <phoneticPr fontId="3" type="noConversion"/>
  </si>
  <si>
    <t>1人*2天*4场</t>
    <phoneticPr fontId="3" type="noConversion"/>
  </si>
  <si>
    <t>6人*1天*4场</t>
    <phoneticPr fontId="3" type="noConversion"/>
  </si>
  <si>
    <t>人员</t>
    <phoneticPr fontId="3" type="noConversion"/>
  </si>
  <si>
    <t>其他</t>
    <phoneticPr fontId="3" type="noConversion"/>
  </si>
  <si>
    <t>平台直播</t>
    <phoneticPr fontId="3" type="noConversion"/>
  </si>
  <si>
    <t>导播台+监视器+2套录机+通话系统+配套线材等</t>
    <phoneticPr fontId="3" type="noConversion"/>
  </si>
  <si>
    <t>推流设备+通话系统+配套线材等</t>
    <phoneticPr fontId="3" type="noConversion"/>
  </si>
  <si>
    <t>运输（北京）</t>
    <phoneticPr fontId="3" type="noConversion"/>
  </si>
  <si>
    <t>蓝球、足球、乒乓球、羽毛球，物料制作</t>
    <phoneticPr fontId="3" type="noConversion"/>
  </si>
  <si>
    <t>道具，氛围道具，啦啦棒，喇叭，彩带等</t>
    <phoneticPr fontId="3" type="noConversion"/>
  </si>
  <si>
    <t>足球、篮球、乒乓球、羽毛球</t>
    <phoneticPr fontId="3" type="noConversion"/>
  </si>
  <si>
    <t>演员*8人（包含编舞）4场</t>
    <phoneticPr fontId="3" type="noConversion"/>
  </si>
  <si>
    <t>摇臂（北京主场）</t>
    <phoneticPr fontId="3" type="noConversion"/>
  </si>
  <si>
    <t>资深摄像师*1人（成都\佛山\杭州）</t>
    <rPh sb="0" eb="1">
      <t>zi shen</t>
    </rPh>
    <rPh sb="2" eb="3">
      <t>she xiang shi</t>
    </rPh>
    <phoneticPr fontId="3" type="noConversion"/>
  </si>
  <si>
    <t>摄像师*1人（成都\佛山\杭州）</t>
    <phoneticPr fontId="3" type="noConversion"/>
  </si>
  <si>
    <t>摄影师*1人（成都\佛山\杭州）</t>
    <phoneticPr fontId="3" type="noConversion"/>
  </si>
  <si>
    <t>云摄影（Plenary session &amp; Gala Dinner &amp; Team Building）</t>
    <phoneticPr fontId="3" type="noConversion"/>
  </si>
  <si>
    <t>此项收费适用于活动和项目执行中的人工费用，包括沟通，咨询及现场支持，不适用于创意、设计以及医学支持类工作*1人*6天</t>
    <phoneticPr fontId="3" type="noConversion"/>
  </si>
  <si>
    <t xml:space="preserve"> P3 LED Display LED大屏幕（16.5mX5.5m主） （7mX4m*2侧） </t>
    <phoneticPr fontId="24" type="noConversion"/>
  </si>
  <si>
    <t>BARCO  EVENT  MASTER E2  Video  Processor  视频处理器(HD/SDI)</t>
    <phoneticPr fontId="3" type="noConversion"/>
  </si>
  <si>
    <t xml:space="preserve">BARCO  EC-200  EVENT  Controller  </t>
    <phoneticPr fontId="24" type="noConversion"/>
  </si>
  <si>
    <t>Layer架（Layer架16m*6m*4m、7m*4m*4m*2）</t>
    <phoneticPr fontId="3" type="noConversion"/>
  </si>
  <si>
    <t>300mmx300mm</t>
    <phoneticPr fontId="3" type="noConversion"/>
  </si>
  <si>
    <t>3人/天3天</t>
    <phoneticPr fontId="3" type="noConversion"/>
  </si>
  <si>
    <t>2人/天3天</t>
    <phoneticPr fontId="3" type="noConversion"/>
  </si>
  <si>
    <t>2辆往返；北京</t>
    <rPh sb="1" eb="2">
      <t>laing</t>
    </rPh>
    <rPh sb="2" eb="3">
      <t>wang fan</t>
    </rPh>
    <phoneticPr fontId="3" type="noConversion"/>
  </si>
  <si>
    <t>视频设备租赁（北京）</t>
    <phoneticPr fontId="3" type="noConversion"/>
  </si>
  <si>
    <t>音频设备租赁（北京）</t>
    <phoneticPr fontId="3" type="noConversion"/>
  </si>
  <si>
    <t>灯光设备租赁（北京）</t>
    <phoneticPr fontId="3" type="noConversion"/>
  </si>
  <si>
    <t>AV（北京）</t>
    <phoneticPr fontId="3" type="noConversion"/>
  </si>
  <si>
    <t>1人/天3天</t>
    <phoneticPr fontId="3" type="noConversion"/>
  </si>
  <si>
    <t>2辆往返</t>
    <rPh sb="1" eb="2">
      <t>laing</t>
    </rPh>
    <rPh sb="2" eb="3">
      <t>wang fan</t>
    </rPh>
    <phoneticPr fontId="3" type="noConversion"/>
  </si>
  <si>
    <t>视频设备租赁（分会*3）</t>
    <phoneticPr fontId="3" type="noConversion"/>
  </si>
  <si>
    <t>视频设备租赁（分会*3）</t>
    <phoneticPr fontId="3" type="noConversion"/>
  </si>
  <si>
    <t>灯光设备租赁（分会*3）</t>
    <phoneticPr fontId="3" type="noConversion"/>
  </si>
  <si>
    <t>米</t>
    <phoneticPr fontId="3" type="noConversion"/>
  </si>
  <si>
    <t>延米</t>
    <phoneticPr fontId="3" type="noConversion"/>
  </si>
  <si>
    <t>黑色三聚氰胺板饰面 包含封边打槽加工</t>
    <phoneticPr fontId="3" type="noConversion"/>
  </si>
  <si>
    <t xml:space="preserve">铝型材 发光变色灯槽  </t>
    <phoneticPr fontId="3" type="noConversion"/>
  </si>
  <si>
    <t>亚克力发光灯箱</t>
    <phoneticPr fontId="3" type="noConversion"/>
  </si>
  <si>
    <t>组</t>
    <phoneticPr fontId="3" type="noConversion"/>
  </si>
  <si>
    <t xml:space="preserve">木质结构 四周椮光 烤漆饰面  </t>
    <phoneticPr fontId="3" type="noConversion"/>
  </si>
  <si>
    <t>PVC立体字 烤漆饰面 后背椮光</t>
    <phoneticPr fontId="3" type="noConversion"/>
  </si>
  <si>
    <t xml:space="preserve">木质结构 四周椮光 烤漆饰面  </t>
    <phoneticPr fontId="3" type="noConversion"/>
  </si>
  <si>
    <t>电缆，电箱，电线，开关、发光铝槽 穿线管等辅助材料</t>
    <phoneticPr fontId="3" type="noConversion"/>
  </si>
  <si>
    <t>场</t>
    <phoneticPr fontId="26" type="noConversion"/>
  </si>
  <si>
    <t>舞美搭建-所有物料运输；唐山-北京  9.6米货车2部车/4.2米货车2部车/往返</t>
    <phoneticPr fontId="3" type="noConversion"/>
  </si>
  <si>
    <t>舞台结构（北京）</t>
    <phoneticPr fontId="3" type="noConversion"/>
  </si>
  <si>
    <t>舞台饰面（北京）</t>
    <phoneticPr fontId="3" type="noConversion"/>
  </si>
  <si>
    <t>发光灯槽（北京）</t>
    <phoneticPr fontId="3" type="noConversion"/>
  </si>
  <si>
    <t>左右两侧立体板 （北京）</t>
    <phoneticPr fontId="3" type="noConversion"/>
  </si>
  <si>
    <t>立体字（北京）</t>
    <phoneticPr fontId="3" type="noConversion"/>
  </si>
  <si>
    <t>左右两侧长条立体板（北京）</t>
    <phoneticPr fontId="3" type="noConversion"/>
  </si>
  <si>
    <t>电工辅料（北京）</t>
    <phoneticPr fontId="3" type="noConversion"/>
  </si>
  <si>
    <t>游戏背墙（预留费用）（北京）</t>
    <phoneticPr fontId="3" type="noConversion"/>
  </si>
  <si>
    <t>人员（北京）</t>
    <phoneticPr fontId="3" type="noConversion"/>
  </si>
  <si>
    <t>搭建（北京）</t>
    <phoneticPr fontId="3" type="noConversion"/>
  </si>
  <si>
    <t>席位卡（北京）</t>
    <phoneticPr fontId="3" type="noConversion"/>
  </si>
  <si>
    <t>拉绒地毯（含损耗）</t>
    <phoneticPr fontId="3" type="noConversion"/>
  </si>
  <si>
    <t>搭建人员当地交通</t>
    <phoneticPr fontId="3" type="noConversion"/>
  </si>
  <si>
    <t>人工交通23人</t>
    <phoneticPr fontId="3" type="noConversion"/>
  </si>
  <si>
    <t>人</t>
    <phoneticPr fontId="3" type="noConversion"/>
  </si>
  <si>
    <t>舞台结构（分会*3）</t>
    <phoneticPr fontId="3" type="noConversion"/>
  </si>
  <si>
    <t>舞台饰面（分会*3）</t>
    <phoneticPr fontId="3" type="noConversion"/>
  </si>
  <si>
    <t>背墙主结构（分会*3）</t>
    <phoneticPr fontId="3" type="noConversion"/>
  </si>
  <si>
    <t>左侧灯箱（分会*3）</t>
    <phoneticPr fontId="3" type="noConversion"/>
  </si>
  <si>
    <t>左侧立体板（分会*3）</t>
    <phoneticPr fontId="3" type="noConversion"/>
  </si>
  <si>
    <t>立体字（分会*3）</t>
    <phoneticPr fontId="3" type="noConversion"/>
  </si>
  <si>
    <t>电工辅料（分会*3）</t>
    <phoneticPr fontId="3" type="noConversion"/>
  </si>
  <si>
    <t>游戏背墙（预留费用）（分会*3）</t>
    <phoneticPr fontId="3" type="noConversion"/>
  </si>
  <si>
    <t>人员（分会*3）</t>
    <phoneticPr fontId="3" type="noConversion"/>
  </si>
  <si>
    <t>人员（分会*3）</t>
    <phoneticPr fontId="3" type="noConversion"/>
  </si>
  <si>
    <t>搭建（分会*3）</t>
    <phoneticPr fontId="3" type="noConversion"/>
  </si>
  <si>
    <t>搭建（分会*3）</t>
    <phoneticPr fontId="3" type="noConversion"/>
  </si>
  <si>
    <t>席位卡（分会*3）</t>
    <phoneticPr fontId="3" type="noConversion"/>
  </si>
  <si>
    <t>电工</t>
    <phoneticPr fontId="3" type="noConversion"/>
  </si>
  <si>
    <t>写真画面</t>
    <phoneticPr fontId="3" type="noConversion"/>
  </si>
  <si>
    <t>电工</t>
    <phoneticPr fontId="3" type="noConversion"/>
  </si>
  <si>
    <t>拍摄-摄像师</t>
    <rPh sb="0" eb="6">
      <t>pai</t>
    </rPh>
    <phoneticPr fontId="30" type="noConversion"/>
  </si>
  <si>
    <t>拍摄-制片</t>
    <phoneticPr fontId="30" type="noConversion"/>
  </si>
  <si>
    <t>拍摄-化妆师</t>
    <phoneticPr fontId="30" type="noConversion"/>
  </si>
  <si>
    <t>拍摄-艾丽莎 高清摄像机</t>
    <phoneticPr fontId="30" type="noConversion"/>
  </si>
  <si>
    <t>拍摄-艾丽莎 镜头组</t>
    <phoneticPr fontId="30" type="noConversion"/>
  </si>
  <si>
    <t>拍摄-艾丽莎 跟机员</t>
    <phoneticPr fontId="30" type="noConversion"/>
  </si>
  <si>
    <t>拍摄-跟焦员</t>
    <phoneticPr fontId="30" type="noConversion"/>
  </si>
  <si>
    <t>拍摄-轨道 重轨</t>
    <phoneticPr fontId="30" type="noConversion"/>
  </si>
  <si>
    <t>拍摄-灯光器材</t>
    <phoneticPr fontId="30" type="noConversion"/>
  </si>
  <si>
    <t>拍摄-道具杂项</t>
    <rPh sb="0" eb="1">
      <t>dao ju</t>
    </rPh>
    <rPh sb="2" eb="3">
      <t>za xiang</t>
    </rPh>
    <phoneticPr fontId="30" type="noConversion"/>
  </si>
  <si>
    <t>拍摄-车辆 含司机</t>
    <phoneticPr fontId="30" type="noConversion"/>
  </si>
  <si>
    <t>拍摄-导演</t>
    <rPh sb="0" eb="2">
      <t>dao ya</t>
    </rPh>
    <phoneticPr fontId="28" type="noConversion"/>
  </si>
  <si>
    <t>Y</t>
    <phoneticPr fontId="28" type="noConversion"/>
  </si>
  <si>
    <t>1天</t>
    <phoneticPr fontId="28" type="noConversion"/>
  </si>
  <si>
    <t>设备道具运输</t>
    <rPh sb="0" eb="2">
      <t>she be</t>
    </rPh>
    <phoneticPr fontId="28" type="noConversion"/>
  </si>
  <si>
    <t>后期-拍摄素材粗编（格式转换、初步剪辑）</t>
    <rPh sb="0" eb="20">
      <t>hou q</t>
    </rPh>
    <phoneticPr fontId="30" type="noConversion"/>
  </si>
  <si>
    <t>后期-包装制作（二维特效动画制作）</t>
    <phoneticPr fontId="30" type="noConversion"/>
  </si>
  <si>
    <t>后期-视效合成（特效层分层合成比对）</t>
    <rPh sb="0" eb="1">
      <t>shi jue</t>
    </rPh>
    <rPh sb="1" eb="2">
      <t>xiao guo</t>
    </rPh>
    <rPh sb="2" eb="3">
      <t>he cheng</t>
    </rPh>
    <rPh sb="5" eb="6">
      <t>te xiao</t>
    </rPh>
    <rPh sb="7" eb="8">
      <t>ceng</t>
    </rPh>
    <rPh sb="8" eb="9">
      <t>fen ceng</t>
    </rPh>
    <rPh sb="10" eb="11">
      <t>he cheng</t>
    </rPh>
    <rPh sb="12" eb="13">
      <t>bi dui</t>
    </rPh>
    <phoneticPr fontId="30" type="noConversion"/>
  </si>
  <si>
    <t>后期-精剪（根据影片逻辑进行剪辑）</t>
    <phoneticPr fontId="30" type="noConversion"/>
  </si>
  <si>
    <t>后期-后期调色</t>
    <phoneticPr fontId="30" type="noConversion"/>
  </si>
  <si>
    <t>后期-渲染输出</t>
    <phoneticPr fontId="30" type="noConversion"/>
  </si>
  <si>
    <t>后期-配音、配乐（版权音乐）</t>
    <rPh sb="0" eb="2">
      <t>pei yin</t>
    </rPh>
    <phoneticPr fontId="30" type="noConversion"/>
  </si>
  <si>
    <t>拍摄道具1套</t>
    <rPh sb="0" eb="2">
      <t>pai</t>
    </rPh>
    <phoneticPr fontId="28" type="noConversion"/>
  </si>
  <si>
    <t>现场拍摄</t>
  </si>
  <si>
    <t>拍摄设备</t>
  </si>
  <si>
    <t>移动镜头拍摄</t>
  </si>
  <si>
    <t>拍摄-灯光、场务</t>
    <rPh sb="0" eb="2">
      <t>pai</t>
    </rPh>
    <phoneticPr fontId="28" type="noConversion"/>
  </si>
  <si>
    <t>HP Z8工作站，P6000显卡</t>
    <phoneticPr fontId="28" type="noConversion"/>
  </si>
  <si>
    <t>UE4引擎兼容UE场景及功能</t>
    <phoneticPr fontId="28" type="noConversion"/>
  </si>
  <si>
    <t>人/天</t>
    <rPh sb="0" eb="1">
      <t>ti a</t>
    </rPh>
    <phoneticPr fontId="3" type="noConversion"/>
  </si>
  <si>
    <t>套/次</t>
    <rPh sb="0" eb="1">
      <t>c</t>
    </rPh>
    <phoneticPr fontId="3" type="noConversion"/>
  </si>
  <si>
    <t>Servier 1st CYCLE MEETING</t>
    <phoneticPr fontId="3" type="noConversion"/>
  </si>
  <si>
    <t>具体项目预算
Quotation</t>
    <phoneticPr fontId="3" type="noConversion"/>
  </si>
  <si>
    <t>是否第三方费用?
（Y/N)</t>
    <phoneticPr fontId="3" type="noConversion"/>
  </si>
  <si>
    <t>是否第三方费用? 
（Y/N)</t>
    <phoneticPr fontId="3" type="noConversion"/>
  </si>
  <si>
    <t>根据实际页数结算</t>
    <phoneticPr fontId="3" type="noConversion"/>
  </si>
  <si>
    <t xml:space="preserve">33米*8米*0.8米 </t>
    <phoneticPr fontId="3" type="noConversion"/>
  </si>
  <si>
    <t>使用于：
Plenary session 、 Gala Dinner &amp; Team Building</t>
    <rPh sb="0" eb="1">
      <t>shi yong</t>
    </rPh>
    <rPh sb="2" eb="3">
      <t>yu</t>
    </rPh>
    <phoneticPr fontId="3" type="noConversion"/>
  </si>
  <si>
    <t>整体活动等形象的整体全新创意；</t>
    <phoneticPr fontId="3" type="noConversion"/>
  </si>
  <si>
    <t>整体活动等形象的整体全新创意；</t>
    <phoneticPr fontId="3" type="noConversion"/>
  </si>
  <si>
    <t>根据实际页数结算</t>
    <phoneticPr fontId="3" type="noConversion"/>
  </si>
  <si>
    <t>Plenary session、Team Building，Gala Dinner 
根据实际页数结算</t>
    <phoneticPr fontId="3" type="noConversion"/>
  </si>
  <si>
    <t>Gala dinner*1、Plenary*1、sports meet*5（足球、篮球、羽毛球、乒乓球，整体介绍）</t>
    <phoneticPr fontId="3" type="noConversion"/>
  </si>
  <si>
    <t>包含演讲者主会场led3:1模版，16:9模版</t>
    <phoneticPr fontId="3" type="noConversion"/>
  </si>
  <si>
    <t>整体设计</t>
    <phoneticPr fontId="3" type="noConversion"/>
  </si>
  <si>
    <t>分会整体设计</t>
    <phoneticPr fontId="3" type="noConversion"/>
  </si>
  <si>
    <t>3D效果图包含（正面、侧面*2、俯视图、尺寸图）
CAD施工图</t>
    <phoneticPr fontId="3" type="noConversion"/>
  </si>
  <si>
    <t>3D效果图包含（互动区整体效果，每个互动特写效果，正面、侧面*2，背面、俯视图、尺寸图）
CAD施工图</t>
    <phoneticPr fontId="3" type="noConversion"/>
  </si>
  <si>
    <t>包含（KV元素版权图，细节图）模型图</t>
    <phoneticPr fontId="3" type="noConversion"/>
  </si>
  <si>
    <t>此次风格</t>
    <phoneticPr fontId="3" type="noConversion"/>
  </si>
  <si>
    <t>版面开发，功能开发</t>
    <phoneticPr fontId="3" type="noConversion"/>
  </si>
  <si>
    <t>动画特效，插画手绘图</t>
    <phoneticPr fontId="3" type="noConversion"/>
  </si>
  <si>
    <t>GIF图</t>
    <phoneticPr fontId="3" type="noConversion"/>
  </si>
  <si>
    <t>内容篇章*9</t>
    <phoneticPr fontId="3" type="noConversion"/>
  </si>
  <si>
    <t>缓存页*1，主篇章*6，内容篇章*10，城市篇章长图*4，结尾篇章*2
动效呈现*不少于20点（5点为赠送）</t>
    <phoneticPr fontId="3" type="noConversion"/>
  </si>
  <si>
    <t>8米+33米+8米</t>
    <phoneticPr fontId="3" type="noConversion"/>
  </si>
  <si>
    <t>8.25米(两侧长度）*7米（整体高度）*2组+16.5米（中间led屏下侧）*0.8米</t>
    <phoneticPr fontId="3" type="noConversion"/>
  </si>
  <si>
    <t xml:space="preserve">33米*8米*0.8米 </t>
    <phoneticPr fontId="3" type="noConversion"/>
  </si>
  <si>
    <t>背墙总结构（北京）</t>
    <phoneticPr fontId="3" type="noConversion"/>
  </si>
  <si>
    <t>舞台左右两侧结构</t>
    <phoneticPr fontId="3" type="noConversion"/>
  </si>
  <si>
    <t xml:space="preserve"> 3米*7米*2组</t>
    <phoneticPr fontId="3" type="noConversion"/>
  </si>
  <si>
    <t>钢木结构 油漆饰面（两侧遮挡LED后方结构）</t>
    <phoneticPr fontId="3" type="noConversion"/>
  </si>
  <si>
    <t>背墙饰面（北京）</t>
    <phoneticPr fontId="3" type="noConversion"/>
  </si>
  <si>
    <t>烤漆饰面</t>
    <phoneticPr fontId="3" type="noConversion"/>
  </si>
  <si>
    <t>背墙凸起造型（北京）</t>
    <phoneticPr fontId="3" type="noConversion"/>
  </si>
  <si>
    <t xml:space="preserve">1米*1米*0.5米*2
1米*1米*0.3米*2
0.5米*0.5米*0.5米*2
1米*3米*0.3米*2
4米*0.3米*0.3米*2
</t>
    <phoneticPr fontId="3" type="noConversion"/>
  </si>
  <si>
    <t>异形钢木结构  高密度挂板 钢架配钢板称重</t>
    <phoneticPr fontId="3" type="noConversion"/>
  </si>
  <si>
    <t>左右两侧小屏幕固定平台</t>
    <phoneticPr fontId="3" type="noConversion"/>
  </si>
  <si>
    <t xml:space="preserve">钢木结构平台 </t>
    <phoneticPr fontId="3" type="noConversion"/>
  </si>
  <si>
    <t>木质结构，烤漆饰面</t>
    <phoneticPr fontId="3" type="noConversion"/>
  </si>
  <si>
    <t xml:space="preserve">木质结构 四周椮光 烤漆饰面  </t>
    <phoneticPr fontId="3" type="noConversion"/>
  </si>
  <si>
    <t xml:space="preserve">左右两侧立体板 </t>
    <phoneticPr fontId="3" type="noConversion"/>
  </si>
  <si>
    <t>立体字</t>
    <phoneticPr fontId="26" type="noConversion"/>
  </si>
  <si>
    <t>套</t>
    <phoneticPr fontId="3" type="noConversion"/>
  </si>
  <si>
    <t>PVC立体字 烤漆饰面</t>
    <phoneticPr fontId="3" type="noConversion"/>
  </si>
  <si>
    <t>钢架铁网结构</t>
    <phoneticPr fontId="3" type="noConversion"/>
  </si>
  <si>
    <t>油工</t>
    <phoneticPr fontId="3" type="noConversion"/>
  </si>
  <si>
    <t xml:space="preserve">舞美搭建-布展搭建人工30人/4天（3天搭建1天撤展）
进撤场人工 搭建工人  </t>
    <phoneticPr fontId="3" type="noConversion"/>
  </si>
  <si>
    <t>舞美搭建-珠海布展搭建人工交通 40人城际交通往返2次(唐山到北京往返）</t>
    <phoneticPr fontId="3" type="noConversion"/>
  </si>
  <si>
    <t xml:space="preserve">16米*6米*0.6米 </t>
    <phoneticPr fontId="3" type="noConversion"/>
  </si>
  <si>
    <t>钢架结构 基础舞台保护板 舞台基础版，面铺双层18厘多层板    包含LED处加固处理，    32米8米0.8米H</t>
    <phoneticPr fontId="3" type="noConversion"/>
  </si>
  <si>
    <t xml:space="preserve">钢架结构 基础舞台保护板 舞台基础版，面铺双层18厘多层板    包含LED处加固处理， </t>
    <phoneticPr fontId="3" type="noConversion"/>
  </si>
  <si>
    <t>舞台台阶 （北京）</t>
    <phoneticPr fontId="3" type="noConversion"/>
  </si>
  <si>
    <t>舞台台阶（分会*3）</t>
    <phoneticPr fontId="3" type="noConversion"/>
  </si>
  <si>
    <t>木质结构  主台阶 5米*1米*0.6m两层+两侧 2米*1米*0.6m两层*2</t>
    <phoneticPr fontId="3" type="noConversion"/>
  </si>
  <si>
    <t>16米*4米+16米*0.6米*2</t>
    <phoneticPr fontId="3" type="noConversion"/>
  </si>
  <si>
    <t>异形钢木结构  高密度挂板 油漆饰面</t>
    <phoneticPr fontId="3" type="noConversion"/>
  </si>
  <si>
    <t>平米</t>
    <phoneticPr fontId="26" type="noConversion"/>
  </si>
  <si>
    <t xml:space="preserve">木质结构 四周椮光 油漆饰面  </t>
    <phoneticPr fontId="3" type="noConversion"/>
  </si>
  <si>
    <t>4米*4.4米+16米*1米</t>
    <phoneticPr fontId="3" type="noConversion"/>
  </si>
  <si>
    <t>3米*4.4米</t>
    <phoneticPr fontId="3" type="noConversion"/>
  </si>
  <si>
    <t>油工</t>
    <phoneticPr fontId="3" type="noConversion"/>
  </si>
  <si>
    <t xml:space="preserve">舞美搭建-布展搭建人工15人/3天（2天搭建1天撤展）
进撤场人工 搭建工人  </t>
    <phoneticPr fontId="3" type="noConversion"/>
  </si>
  <si>
    <t>舞美搭建-布展搭建人工10人/天2天（1天搭建1天撤展）</t>
    <phoneticPr fontId="3" type="noConversion"/>
  </si>
  <si>
    <t>舞美搭建-布展搭建人工8人/天2天（1天搭建1天撤展）</t>
    <phoneticPr fontId="3" type="noConversion"/>
  </si>
  <si>
    <t>舞美搭建-所有物料运输；唐山-北京  9.6米货车1部车/4.2米货车2部车/往返</t>
    <phoneticPr fontId="3" type="noConversion"/>
  </si>
  <si>
    <t>延米</t>
    <phoneticPr fontId="3" type="noConversion"/>
  </si>
  <si>
    <t xml:space="preserve">BARCO  EC-200  EVENT  Controller  </t>
    <phoneticPr fontId="24" type="noConversion"/>
  </si>
  <si>
    <t xml:space="preserve"> P3 LED Display LED大屏幕（12mX4.5m） </t>
    <phoneticPr fontId="24" type="noConversion"/>
  </si>
  <si>
    <t>30人/天4天（3天搭建1天撤展）</t>
    <phoneticPr fontId="3" type="noConversion"/>
  </si>
  <si>
    <t>15人/天3天（2天搭建1天撤展）</t>
    <phoneticPr fontId="3" type="noConversion"/>
  </si>
  <si>
    <t>直播平台（北京）</t>
    <phoneticPr fontId="3" type="noConversion"/>
  </si>
  <si>
    <t>场</t>
    <phoneticPr fontId="3" type="noConversion"/>
  </si>
  <si>
    <t>平台使用</t>
    <phoneticPr fontId="3" type="noConversion"/>
  </si>
  <si>
    <t>平台维护</t>
    <phoneticPr fontId="3" type="noConversion"/>
  </si>
  <si>
    <t>平台技术操作</t>
    <phoneticPr fontId="3" type="noConversion"/>
  </si>
  <si>
    <t>人</t>
    <phoneticPr fontId="3" type="noConversion"/>
  </si>
  <si>
    <t>3人每站*2天</t>
    <phoneticPr fontId="3" type="noConversion"/>
  </si>
  <si>
    <t>天</t>
    <phoneticPr fontId="3" type="noConversion"/>
  </si>
  <si>
    <t>视频采集及推流设备1台*2天（北京）</t>
    <phoneticPr fontId="3" type="noConversion"/>
  </si>
  <si>
    <t>导播台*2台*2天（北京）</t>
    <phoneticPr fontId="3" type="noConversion"/>
  </si>
  <si>
    <t>直播平台（北京）</t>
    <phoneticPr fontId="3" type="noConversion"/>
  </si>
  <si>
    <t>直播平台设备（北京）</t>
    <phoneticPr fontId="3" type="noConversion"/>
  </si>
  <si>
    <t>PC笔记本（北京）</t>
    <phoneticPr fontId="3" type="noConversion"/>
  </si>
  <si>
    <t>台</t>
    <phoneticPr fontId="3" type="noConversion"/>
  </si>
  <si>
    <t>6台*2天</t>
    <phoneticPr fontId="3" type="noConversion"/>
  </si>
  <si>
    <t>free</t>
    <phoneticPr fontId="3" type="noConversion"/>
  </si>
  <si>
    <t>直播平台（分会）</t>
    <phoneticPr fontId="3" type="noConversion"/>
  </si>
  <si>
    <t>直播平台设备（分会）</t>
    <phoneticPr fontId="3" type="noConversion"/>
  </si>
  <si>
    <t>PC笔记本（分会）</t>
    <phoneticPr fontId="3" type="noConversion"/>
  </si>
  <si>
    <t>导播台*1台*2天（分会）</t>
    <phoneticPr fontId="3" type="noConversion"/>
  </si>
  <si>
    <t>视频采集及推流设备1台*2天（分会）</t>
    <phoneticPr fontId="3" type="noConversion"/>
  </si>
  <si>
    <t>3台*2天</t>
    <phoneticPr fontId="3" type="noConversion"/>
  </si>
  <si>
    <t>两台8路导播台+配套线材等</t>
    <phoneticPr fontId="3" type="noConversion"/>
  </si>
  <si>
    <t>推流器，采集卡等，</t>
    <phoneticPr fontId="3" type="noConversion"/>
  </si>
  <si>
    <t>运输（分会）</t>
    <phoneticPr fontId="3" type="noConversion"/>
  </si>
  <si>
    <t>导播员*2人*2天（北京）</t>
    <phoneticPr fontId="3" type="noConversion"/>
  </si>
  <si>
    <t>推流师*1人*2天（北京）</t>
    <phoneticPr fontId="3" type="noConversion"/>
  </si>
  <si>
    <t>当地</t>
    <phoneticPr fontId="3" type="noConversion"/>
  </si>
  <si>
    <t>导播员*1人*2天（分会*3）</t>
    <phoneticPr fontId="3" type="noConversion"/>
  </si>
  <si>
    <t>推流师*1人*2天（分会*3）</t>
    <phoneticPr fontId="3" type="noConversion"/>
  </si>
  <si>
    <t>科技（北京）</t>
    <phoneticPr fontId="3" type="noConversion"/>
  </si>
  <si>
    <t>采购（北京）</t>
    <phoneticPr fontId="3" type="noConversion"/>
  </si>
  <si>
    <t>采购（北京）</t>
    <phoneticPr fontId="3" type="noConversion"/>
  </si>
  <si>
    <t>游戏机设备（租赁）</t>
    <phoneticPr fontId="3" type="noConversion"/>
  </si>
  <si>
    <t>租赁游戏机（VR设备）VR9D*2台，滑雪*1，射击*1，滑板*1 ，XBOX*1</t>
    <phoneticPr fontId="3" type="noConversion"/>
  </si>
  <si>
    <t>游戏机设备运输</t>
    <phoneticPr fontId="3" type="noConversion"/>
  </si>
  <si>
    <t>往返</t>
    <phoneticPr fontId="3" type="noConversion"/>
  </si>
  <si>
    <t>采购（分会）</t>
    <phoneticPr fontId="3" type="noConversion"/>
  </si>
  <si>
    <t>TBD</t>
    <phoneticPr fontId="3" type="noConversion"/>
  </si>
  <si>
    <t>晚宴道具预留费用</t>
    <phoneticPr fontId="3" type="noConversion"/>
  </si>
  <si>
    <t>站</t>
    <phoneticPr fontId="3" type="noConversion"/>
  </si>
  <si>
    <t>DJ</t>
    <phoneticPr fontId="3" type="noConversion"/>
  </si>
  <si>
    <t>1人</t>
    <phoneticPr fontId="3" type="noConversion"/>
  </si>
  <si>
    <t>资深摄像师（北京）</t>
    <rPh sb="0" eb="1">
      <t>zi shen</t>
    </rPh>
    <rPh sb="2" eb="3">
      <t>she xiang shi</t>
    </rPh>
    <phoneticPr fontId="3" type="noConversion"/>
  </si>
  <si>
    <t>摄像师（北京）</t>
    <phoneticPr fontId="3" type="noConversion"/>
  </si>
  <si>
    <t>摄影师（北京）</t>
    <phoneticPr fontId="3" type="noConversion"/>
  </si>
  <si>
    <t>资深摄影师（北京）</t>
    <phoneticPr fontId="3" type="noConversion"/>
  </si>
  <si>
    <t>1人往返 成都-北京</t>
    <phoneticPr fontId="3" type="noConversion"/>
  </si>
  <si>
    <t>修图师（北京）2人</t>
    <phoneticPr fontId="3" type="noConversion"/>
  </si>
  <si>
    <t>人</t>
    <phoneticPr fontId="3" type="noConversion"/>
  </si>
  <si>
    <t>资深摄影师交通费（北京）</t>
    <phoneticPr fontId="3" type="noConversion"/>
  </si>
  <si>
    <t>资深摄影师住宿、交通、餐饮（北京）</t>
    <phoneticPr fontId="3" type="noConversion"/>
  </si>
  <si>
    <t>摄影摄像交通、餐饮（北京）</t>
    <phoneticPr fontId="3" type="noConversion"/>
  </si>
  <si>
    <t>大会*1人*2天*3地</t>
    <phoneticPr fontId="3" type="noConversion"/>
  </si>
  <si>
    <t>大会、晚宴、TB*1人*3天</t>
    <phoneticPr fontId="3" type="noConversion"/>
  </si>
  <si>
    <t>大会、晚宴、TB*3人*3天</t>
    <phoneticPr fontId="3" type="noConversion"/>
  </si>
  <si>
    <t>大会、晚宴*1人*1.5天</t>
    <phoneticPr fontId="3" type="noConversion"/>
  </si>
  <si>
    <t>2人*2天</t>
    <phoneticPr fontId="3" type="noConversion"/>
  </si>
  <si>
    <t>1人*3天</t>
    <phoneticPr fontId="3" type="noConversion"/>
  </si>
  <si>
    <t>7人*3天</t>
    <phoneticPr fontId="3" type="noConversion"/>
  </si>
  <si>
    <t>大会2天、晚宴、TB*1人*4天*3地</t>
    <phoneticPr fontId="3" type="noConversion"/>
  </si>
  <si>
    <t>大会2天、晚宴、TB*1人*4天*3地</t>
    <phoneticPr fontId="3" type="noConversion"/>
  </si>
  <si>
    <t xml:space="preserve">2人（每地每人按200预估）*4天*3地往返 </t>
    <phoneticPr fontId="3" type="noConversion"/>
  </si>
  <si>
    <t xml:space="preserve">1人（每地每人按200预估）*2天*3地往返 </t>
    <phoneticPr fontId="3" type="noConversion"/>
  </si>
  <si>
    <t>住宿、交通、餐饮（晚宴、TB)</t>
    <phoneticPr fontId="3" type="noConversion"/>
  </si>
  <si>
    <t>住宿、交通、餐饮（大会）</t>
    <phoneticPr fontId="3" type="noConversion"/>
  </si>
  <si>
    <t>修图师（成都\佛山\杭州）每地1人*3地</t>
    <phoneticPr fontId="3" type="noConversion"/>
  </si>
  <si>
    <t>微信实时上传（每站设备）北京、成都、杭州、佛山</t>
    <phoneticPr fontId="3" type="noConversion"/>
  </si>
  <si>
    <t>2位工作人员；北京-杭州往返机票</t>
    <rPh sb="7" eb="8">
      <t>bei jing</t>
    </rPh>
    <rPh sb="12" eb="13">
      <t>wang fan</t>
    </rPh>
    <phoneticPr fontId="3" type="noConversion"/>
  </si>
  <si>
    <t>2位工作人员；北京-成都往返机票</t>
    <rPh sb="7" eb="8">
      <t>bei jing</t>
    </rPh>
    <rPh sb="12" eb="13">
      <t>wang fan</t>
    </rPh>
    <phoneticPr fontId="3" type="noConversion"/>
  </si>
  <si>
    <t>2位工作人员；北京-佛山往返机票</t>
    <rPh sb="7" eb="8">
      <t>bei jing</t>
    </rPh>
    <rPh sb="12" eb="13">
      <t>wang fan</t>
    </rPh>
    <phoneticPr fontId="3" type="noConversion"/>
  </si>
  <si>
    <t>1间工作人员5晚住宿</t>
    <phoneticPr fontId="3" type="noConversion"/>
  </si>
  <si>
    <t>1天</t>
    <phoneticPr fontId="28" type="noConversion"/>
  </si>
  <si>
    <t>拍摄用数字摄像机1天</t>
    <rPh sb="0" eb="2">
      <t>pai she y</t>
    </rPh>
    <phoneticPr fontId="28" type="noConversion"/>
  </si>
  <si>
    <t>拍摄用摄像机轨道设备1天</t>
    <rPh sb="0" eb="1">
      <t>pai she yon</t>
    </rPh>
    <phoneticPr fontId="28" type="noConversion"/>
  </si>
  <si>
    <t>拍摄用棚内灯光设备 1天</t>
    <rPh sb="0" eb="1">
      <t>pai sh</t>
    </rPh>
    <phoneticPr fontId="28" type="noConversion"/>
  </si>
  <si>
    <t>AR操作</t>
    <phoneticPr fontId="30" type="noConversion"/>
  </si>
  <si>
    <t>AR导演/导播</t>
    <phoneticPr fontId="30" type="noConversion"/>
  </si>
  <si>
    <t>摄像师</t>
    <phoneticPr fontId="30" type="noConversion"/>
  </si>
  <si>
    <t>高清摄像机</t>
    <phoneticPr fontId="30" type="noConversion"/>
  </si>
  <si>
    <t>轨道 重轨</t>
    <phoneticPr fontId="30" type="noConversion"/>
  </si>
  <si>
    <t>渲染播出工作站</t>
    <phoneticPr fontId="28" type="noConversion"/>
  </si>
  <si>
    <t>拍摄灯光组，搬运和布置现场，8人1天</t>
    <rPh sb="0" eb="2">
      <t>pai</t>
    </rPh>
    <phoneticPr fontId="28" type="noConversion"/>
  </si>
  <si>
    <t>系统安装及维护</t>
    <phoneticPr fontId="3" type="noConversion"/>
  </si>
  <si>
    <t>拍摄-灯光师+布景</t>
    <phoneticPr fontId="30" type="noConversion"/>
  </si>
  <si>
    <t>1天*2人</t>
    <phoneticPr fontId="28" type="noConversion"/>
  </si>
  <si>
    <t>产品发布环节+出场环节</t>
    <rPh sb="0" eb="2">
      <t>chan</t>
    </rPh>
    <phoneticPr fontId="28" type="noConversion"/>
  </si>
  <si>
    <t>AR现场</t>
    <phoneticPr fontId="3" type="noConversion"/>
  </si>
  <si>
    <t>AR设备*2天</t>
    <phoneticPr fontId="3" type="noConversion"/>
  </si>
  <si>
    <t>AR高清镜头组*2天</t>
    <phoneticPr fontId="3" type="noConversion"/>
  </si>
  <si>
    <t>切换台</t>
    <phoneticPr fontId="3" type="noConversion"/>
  </si>
  <si>
    <t>Grip Assistant</t>
    <phoneticPr fontId="3" type="noConversion"/>
  </si>
  <si>
    <t>不间断电源</t>
    <phoneticPr fontId="3" type="noConversion"/>
  </si>
  <si>
    <t>UPS 山特UPS不间断电源</t>
    <phoneticPr fontId="3" type="noConversion"/>
  </si>
  <si>
    <t>线材</t>
    <phoneticPr fontId="3" type="noConversion"/>
  </si>
  <si>
    <t>网线跳线、视频跳线、音频线缆、视频线缆等线材</t>
    <phoneticPr fontId="3" type="noConversion"/>
  </si>
  <si>
    <t>套</t>
    <phoneticPr fontId="30" type="noConversion"/>
  </si>
  <si>
    <t>套</t>
    <phoneticPr fontId="30" type="noConversion"/>
  </si>
  <si>
    <t>批</t>
    <phoneticPr fontId="30" type="noConversion"/>
  </si>
  <si>
    <t>设备运输</t>
    <phoneticPr fontId="3" type="noConversion"/>
  </si>
  <si>
    <t>大会现场设备</t>
    <phoneticPr fontId="3" type="noConversion"/>
  </si>
  <si>
    <t>AR透视图</t>
    <phoneticPr fontId="3" type="noConversion"/>
  </si>
  <si>
    <t>AR透视图</t>
    <phoneticPr fontId="3" type="noConversion"/>
  </si>
  <si>
    <t>AR铺垫</t>
    <phoneticPr fontId="3" type="noConversion"/>
  </si>
  <si>
    <t>AR视效叠加编程</t>
    <phoneticPr fontId="3" type="noConversion"/>
  </si>
  <si>
    <t>AR特效文字编程</t>
    <phoneticPr fontId="3" type="noConversion"/>
  </si>
  <si>
    <t>AR输出</t>
    <phoneticPr fontId="28" type="noConversion"/>
  </si>
  <si>
    <t>AR后期调色</t>
    <phoneticPr fontId="28" type="noConversion"/>
  </si>
  <si>
    <t>AR 合成</t>
    <phoneticPr fontId="28" type="noConversion"/>
  </si>
  <si>
    <t>特效层</t>
    <phoneticPr fontId="3" type="noConversion"/>
  </si>
  <si>
    <t>AR DOME</t>
    <phoneticPr fontId="3" type="noConversion"/>
  </si>
  <si>
    <t>条</t>
    <phoneticPr fontId="3" type="noConversion"/>
  </si>
  <si>
    <t>AR技术操作</t>
    <rPh sb="2" eb="3">
      <t>ji shu</t>
    </rPh>
    <phoneticPr fontId="3" type="noConversion"/>
  </si>
  <si>
    <t>系统安装及维护(后台）</t>
    <phoneticPr fontId="3" type="noConversion"/>
  </si>
  <si>
    <t>公关形象摄影师</t>
    <phoneticPr fontId="3" type="noConversion"/>
  </si>
  <si>
    <t>次</t>
    <phoneticPr fontId="3" type="noConversion"/>
  </si>
  <si>
    <t>含布景，灯光，修片</t>
    <phoneticPr fontId="3" type="noConversion"/>
  </si>
  <si>
    <t>青岛、杭州、成都、佛山</t>
    <phoneticPr fontId="3" type="noConversion"/>
  </si>
  <si>
    <t>彩排+活动日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</si>
</sst>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);[Red]\(0.00\)"/>
    <numFmt numFmtId="181" formatCode="0.00_ "/>
  </numFmts>
  <fonts count="33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  <family val="2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9"/>
      <name val="Verdana"/>
      <family val="2"/>
    </font>
    <font>
      <b/>
      <sz val="11"/>
      <color rgb="FFFF0000"/>
      <name val="微软雅黑"/>
      <family val="3"/>
      <charset val="134"/>
    </font>
    <font>
      <sz val="9"/>
      <name val="宋体"/>
      <family val="3"/>
      <charset val="134"/>
    </font>
    <font>
      <sz val="9"/>
      <color theme="1"/>
      <name val="微软雅黑"/>
      <family val="3"/>
      <charset val="134"/>
    </font>
    <font>
      <sz val="9"/>
      <name val="DengXian"/>
      <family val="4"/>
      <charset val="134"/>
      <scheme val="minor"/>
    </font>
    <font>
      <sz val="7"/>
      <name val="微软雅黑 Light"/>
      <family val="2"/>
      <charset val="134"/>
    </font>
    <font>
      <sz val="9"/>
      <name val="DengXian"/>
      <family val="3"/>
      <charset val="134"/>
    </font>
    <font>
      <sz val="11"/>
      <name val="微软雅黑"/>
      <family val="3"/>
      <charset val="134"/>
    </font>
    <font>
      <sz val="14"/>
      <name val="微软雅黑 Light"/>
      <charset val="13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FF8A"/>
        <bgColor indexed="64"/>
      </patternFill>
    </fill>
    <fill>
      <patternFill patternType="solid">
        <fgColor rgb="FF477DC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45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6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0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7" fillId="0" borderId="0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1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/>
    <xf numFmtId="0" fontId="17" fillId="2" borderId="0" xfId="0" applyFont="1" applyFill="1"/>
    <xf numFmtId="0" fontId="20" fillId="2" borderId="0" xfId="0" applyFont="1" applyFill="1" applyBorder="1" applyAlignment="1" applyProtection="1"/>
    <xf numFmtId="0" fontId="17" fillId="2" borderId="0" xfId="0" applyFont="1" applyFill="1" applyBorder="1" applyProtection="1"/>
    <xf numFmtId="0" fontId="17" fillId="2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 wrapText="1"/>
    </xf>
    <xf numFmtId="176" fontId="16" fillId="0" borderId="0" xfId="10" applyFont="1" applyFill="1" applyBorder="1" applyAlignment="1" applyProtection="1">
      <alignment vertical="center" wrapText="1"/>
    </xf>
    <xf numFmtId="0" fontId="17" fillId="0" borderId="0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Alignment="1"/>
    <xf numFmtId="0" fontId="17" fillId="0" borderId="0" xfId="0" applyFont="1"/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protection locked="0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1" xfId="0" applyFont="1" applyFill="1" applyBorder="1" applyAlignment="1" applyProtection="1">
      <protection locked="0"/>
    </xf>
    <xf numFmtId="0" fontId="17" fillId="0" borderId="4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7" fillId="8" borderId="1" xfId="0" applyFont="1" applyFill="1" applyBorder="1" applyAlignment="1">
      <alignment horizontal="right"/>
    </xf>
    <xf numFmtId="10" fontId="16" fillId="13" borderId="1" xfId="0" applyNumberFormat="1" applyFont="1" applyFill="1" applyBorder="1" applyAlignment="1" applyProtection="1">
      <alignment horizontal="right" vertical="center" wrapText="1"/>
      <protection locked="0"/>
    </xf>
    <xf numFmtId="9" fontId="16" fillId="6" borderId="1" xfId="0" applyNumberFormat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/>
    <xf numFmtId="0" fontId="17" fillId="0" borderId="0" xfId="0" applyFont="1" applyProtection="1">
      <protection locked="0"/>
    </xf>
    <xf numFmtId="0" fontId="17" fillId="0" borderId="0" xfId="0" applyFont="1" applyProtection="1"/>
    <xf numFmtId="0" fontId="21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horizontal="center" vertical="center" wrapText="1"/>
    </xf>
    <xf numFmtId="40" fontId="15" fillId="1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/>
    </xf>
    <xf numFmtId="180" fontId="14" fillId="3" borderId="5" xfId="0" applyNumberFormat="1" applyFont="1" applyFill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17" fillId="0" borderId="1" xfId="0" applyFont="1" applyBorder="1" applyAlignment="1" applyProtection="1"/>
    <xf numFmtId="180" fontId="15" fillId="3" borderId="5" xfId="0" applyNumberFormat="1" applyFont="1" applyFill="1" applyBorder="1" applyAlignment="1" applyProtection="1">
      <alignment horizontal="center" wrapText="1"/>
    </xf>
    <xf numFmtId="180" fontId="17" fillId="0" borderId="0" xfId="0" applyNumberFormat="1" applyFont="1" applyProtection="1"/>
    <xf numFmtId="180" fontId="21" fillId="0" borderId="5" xfId="75" applyNumberFormat="1" applyFont="1" applyFill="1" applyBorder="1" applyAlignment="1" applyProtection="1">
      <alignment horizontal="center" wrapText="1"/>
    </xf>
    <xf numFmtId="180" fontId="14" fillId="0" borderId="1" xfId="75" applyNumberFormat="1" applyFont="1" applyFill="1" applyBorder="1" applyAlignment="1" applyProtection="1">
      <alignment horizontal="left" wrapText="1"/>
    </xf>
    <xf numFmtId="0" fontId="17" fillId="0" borderId="1" xfId="0" applyFont="1" applyBorder="1" applyProtection="1"/>
    <xf numFmtId="0" fontId="17" fillId="0" borderId="1" xfId="0" applyFont="1" applyBorder="1" applyAlignment="1" applyProtection="1">
      <protection locked="0"/>
    </xf>
    <xf numFmtId="0" fontId="17" fillId="12" borderId="5" xfId="0" applyFont="1" applyFill="1" applyBorder="1" applyAlignment="1" applyProtection="1">
      <alignment horizontal="right"/>
    </xf>
    <xf numFmtId="0" fontId="17" fillId="12" borderId="1" xfId="0" applyFont="1" applyFill="1" applyBorder="1" applyAlignment="1" applyProtection="1">
      <alignment horizontal="center"/>
    </xf>
    <xf numFmtId="0" fontId="17" fillId="0" borderId="0" xfId="0" applyFont="1" applyAlignment="1" applyProtection="1">
      <protection locked="0"/>
    </xf>
    <xf numFmtId="0" fontId="19" fillId="0" borderId="0" xfId="0" applyFont="1" applyProtection="1"/>
    <xf numFmtId="181" fontId="17" fillId="9" borderId="1" xfId="0" applyNumberFormat="1" applyFont="1" applyFill="1" applyBorder="1" applyAlignment="1" applyProtection="1">
      <alignment horizontal="center" vertical="center"/>
    </xf>
    <xf numFmtId="181" fontId="16" fillId="14" borderId="1" xfId="0" applyNumberFormat="1" applyFont="1" applyFill="1" applyBorder="1" applyAlignment="1" applyProtection="1">
      <alignment horizontal="center" vertical="center" wrapText="1"/>
    </xf>
    <xf numFmtId="181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81" fontId="17" fillId="8" borderId="1" xfId="0" applyNumberFormat="1" applyFont="1" applyFill="1" applyBorder="1" applyAlignment="1" applyProtection="1">
      <alignment horizontal="center" vertical="center"/>
    </xf>
    <xf numFmtId="181" fontId="17" fillId="6" borderId="1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180" fontId="17" fillId="0" borderId="0" xfId="0" applyNumberFormat="1" applyFont="1" applyProtection="1">
      <protection locked="0"/>
    </xf>
    <xf numFmtId="176" fontId="17" fillId="0" borderId="0" xfId="0" applyNumberFormat="1" applyFont="1" applyProtection="1">
      <protection locked="0"/>
    </xf>
    <xf numFmtId="0" fontId="0" fillId="0" borderId="0" xfId="0" pivotButton="1"/>
    <xf numFmtId="176" fontId="0" fillId="0" borderId="0" xfId="0" applyNumberFormat="1"/>
    <xf numFmtId="0" fontId="16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vertical="center" wrapText="1"/>
      <protection locked="0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8" borderId="2" xfId="0" applyNumberFormat="1" applyFont="1" applyFill="1" applyBorder="1" applyAlignment="1" applyProtection="1">
      <alignment horizontal="right" vertical="center" wrapText="1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29" fillId="3" borderId="1" xfId="1274" applyNumberFormat="1" applyFont="1" applyFill="1" applyBorder="1" applyAlignment="1" applyProtection="1">
      <alignment vertical="center" wrapText="1"/>
      <protection locked="0"/>
    </xf>
    <xf numFmtId="0" fontId="29" fillId="3" borderId="1" xfId="1274" applyNumberFormat="1" applyFont="1" applyFill="1" applyBorder="1" applyAlignment="1">
      <alignment vertical="center" wrapText="1"/>
    </xf>
    <xf numFmtId="0" fontId="17" fillId="2" borderId="0" xfId="0" applyFont="1" applyFill="1" applyAlignment="1" applyProtection="1">
      <alignment horizontal="center"/>
    </xf>
    <xf numFmtId="0" fontId="17" fillId="2" borderId="0" xfId="0" applyFont="1" applyFill="1" applyAlignment="1" applyProtection="1"/>
    <xf numFmtId="0" fontId="17" fillId="2" borderId="0" xfId="0" applyFont="1" applyFill="1" applyProtection="1"/>
    <xf numFmtId="0" fontId="17" fillId="2" borderId="0" xfId="0" applyFont="1" applyFill="1" applyBorder="1" applyAlignment="1" applyProtection="1">
      <alignment horizontal="center"/>
    </xf>
    <xf numFmtId="0" fontId="19" fillId="2" borderId="0" xfId="0" applyFont="1" applyFill="1" applyAlignment="1" applyProtection="1"/>
    <xf numFmtId="0" fontId="19" fillId="2" borderId="0" xfId="0" applyFont="1" applyFill="1" applyProtection="1"/>
    <xf numFmtId="0" fontId="16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vertical="center"/>
    </xf>
    <xf numFmtId="0" fontId="16" fillId="2" borderId="6" xfId="0" applyFont="1" applyFill="1" applyBorder="1" applyAlignment="1" applyProtection="1">
      <alignment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vertical="center" wrapText="1"/>
    </xf>
    <xf numFmtId="0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6" fillId="11" borderId="2" xfId="0" applyFont="1" applyFill="1" applyBorder="1" applyAlignment="1" applyProtection="1">
      <alignment vertical="center" wrapText="1"/>
      <protection locked="0"/>
    </xf>
    <xf numFmtId="0" fontId="16" fillId="11" borderId="3" xfId="0" applyFont="1" applyFill="1" applyBorder="1" applyAlignment="1" applyProtection="1">
      <alignment vertical="center" wrapText="1"/>
      <protection locked="0"/>
    </xf>
    <xf numFmtId="0" fontId="16" fillId="11" borderId="3" xfId="0" applyFont="1" applyFill="1" applyBorder="1" applyAlignment="1" applyProtection="1">
      <alignment horizontal="center" vertical="center" wrapText="1"/>
      <protection locked="0"/>
    </xf>
    <xf numFmtId="0" fontId="16" fillId="11" borderId="2" xfId="0" applyFont="1" applyFill="1" applyBorder="1" applyAlignment="1" applyProtection="1">
      <alignment horizontal="right" vertical="center"/>
      <protection locked="0"/>
    </xf>
    <xf numFmtId="181" fontId="17" fillId="11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10" fontId="17" fillId="8" borderId="3" xfId="0" applyNumberFormat="1" applyFont="1" applyFill="1" applyBorder="1" applyAlignment="1" applyProtection="1">
      <alignment vertical="center" wrapText="1"/>
    </xf>
    <xf numFmtId="10" fontId="17" fillId="8" borderId="3" xfId="0" applyNumberFormat="1" applyFont="1" applyFill="1" applyBorder="1" applyAlignment="1" applyProtection="1">
      <alignment horizontal="center" vertical="center" wrapText="1"/>
    </xf>
    <xf numFmtId="10" fontId="17" fillId="8" borderId="5" xfId="0" applyNumberFormat="1" applyFont="1" applyFill="1" applyBorder="1" applyAlignment="1" applyProtection="1">
      <alignment vertical="center" wrapText="1"/>
    </xf>
    <xf numFmtId="10" fontId="16" fillId="13" borderId="1" xfId="0" applyNumberFormat="1" applyFont="1" applyFill="1" applyBorder="1" applyAlignment="1" applyProtection="1">
      <alignment horizontal="center" vertical="center" wrapText="1"/>
      <protection locked="0"/>
    </xf>
    <xf numFmtId="181" fontId="17" fillId="13" borderId="1" xfId="0" applyNumberFormat="1" applyFont="1" applyFill="1" applyBorder="1" applyAlignment="1" applyProtection="1">
      <alignment horizontal="center" vertical="center"/>
    </xf>
    <xf numFmtId="0" fontId="16" fillId="9" borderId="4" xfId="0" applyFont="1" applyFill="1" applyBorder="1" applyAlignment="1" applyProtection="1">
      <alignment vertical="center"/>
    </xf>
    <xf numFmtId="0" fontId="16" fillId="9" borderId="10" xfId="0" applyFont="1" applyFill="1" applyBorder="1" applyAlignment="1" applyProtection="1">
      <alignment vertical="center"/>
    </xf>
    <xf numFmtId="0" fontId="16" fillId="9" borderId="10" xfId="0" applyFont="1" applyFill="1" applyBorder="1" applyAlignment="1" applyProtection="1">
      <alignment horizontal="center" vertical="center"/>
    </xf>
    <xf numFmtId="10" fontId="16" fillId="11" borderId="2" xfId="0" applyNumberFormat="1" applyFont="1" applyFill="1" applyBorder="1" applyAlignment="1" applyProtection="1">
      <alignment vertical="center" wrapText="1"/>
    </xf>
    <xf numFmtId="10" fontId="16" fillId="11" borderId="3" xfId="0" applyNumberFormat="1" applyFont="1" applyFill="1" applyBorder="1" applyAlignment="1" applyProtection="1">
      <alignment vertical="center" wrapText="1"/>
    </xf>
    <xf numFmtId="10" fontId="16" fillId="11" borderId="3" xfId="0" applyNumberFormat="1" applyFont="1" applyFill="1" applyBorder="1" applyAlignment="1" applyProtection="1">
      <alignment horizontal="center" vertical="center" wrapText="1"/>
    </xf>
    <xf numFmtId="10" fontId="16" fillId="11" borderId="5" xfId="0" applyNumberFormat="1" applyFont="1" applyFill="1" applyBorder="1" applyAlignment="1" applyProtection="1">
      <alignment vertical="center" wrapText="1"/>
    </xf>
    <xf numFmtId="9" fontId="16" fillId="11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181" fontId="17" fillId="0" borderId="0" xfId="0" applyNumberFormat="1" applyFont="1" applyProtection="1">
      <protection locked="0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Alignment="1">
      <alignment horizontal="left" vertical="center"/>
    </xf>
    <xf numFmtId="0" fontId="17" fillId="0" borderId="5" xfId="0" applyFont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/>
    </xf>
    <xf numFmtId="1" fontId="17" fillId="2" borderId="7" xfId="64" applyNumberFormat="1" applyFont="1" applyFill="1" applyBorder="1" applyAlignment="1" applyProtection="1">
      <alignment horizontal="left" vertical="center" wrapText="1"/>
    </xf>
    <xf numFmtId="176" fontId="17" fillId="3" borderId="1" xfId="10" applyFont="1" applyFill="1" applyBorder="1" applyAlignment="1" applyProtection="1">
      <alignment horizontal="left" vertical="center" wrapText="1"/>
    </xf>
    <xf numFmtId="1" fontId="17" fillId="2" borderId="4" xfId="64" applyNumberFormat="1" applyFont="1" applyFill="1" applyBorder="1" applyAlignment="1" applyProtection="1">
      <alignment horizontal="left" vertical="center" wrapText="1"/>
    </xf>
    <xf numFmtId="1" fontId="17" fillId="2" borderId="1" xfId="64" applyNumberFormat="1" applyFont="1" applyFill="1" applyBorder="1" applyAlignment="1" applyProtection="1">
      <alignment horizontal="left" vertical="center" wrapText="1"/>
    </xf>
    <xf numFmtId="1" fontId="17" fillId="2" borderId="8" xfId="64" applyNumberFormat="1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1" fontId="17" fillId="0" borderId="7" xfId="64" applyNumberFormat="1" applyFont="1" applyFill="1" applyBorder="1" applyAlignment="1" applyProtection="1">
      <alignment horizontal="left" vertical="center" wrapText="1"/>
    </xf>
    <xf numFmtId="0" fontId="17" fillId="2" borderId="1" xfId="1040" applyFont="1" applyFill="1" applyBorder="1" applyAlignment="1">
      <alignment horizontal="left" vertical="center" wrapText="1" shrinkToFit="1"/>
    </xf>
    <xf numFmtId="0" fontId="17" fillId="2" borderId="1" xfId="1040" applyFont="1" applyFill="1" applyBorder="1" applyAlignment="1">
      <alignment horizontal="left" vertical="center"/>
    </xf>
    <xf numFmtId="0" fontId="17" fillId="2" borderId="1" xfId="1040" applyFont="1" applyFill="1" applyBorder="1" applyAlignment="1">
      <alignment horizontal="left" vertical="center" wrapText="1"/>
    </xf>
    <xf numFmtId="0" fontId="17" fillId="0" borderId="1" xfId="1040" applyFont="1" applyFill="1" applyBorder="1" applyAlignment="1">
      <alignment horizontal="left" vertical="center"/>
    </xf>
    <xf numFmtId="1" fontId="17" fillId="2" borderId="2" xfId="64" applyNumberFormat="1" applyFont="1" applyFill="1" applyBorder="1" applyAlignment="1" applyProtection="1">
      <alignment horizontal="left" vertical="center" wrapText="1"/>
    </xf>
    <xf numFmtId="1" fontId="17" fillId="2" borderId="5" xfId="64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1" fontId="17" fillId="0" borderId="3" xfId="64" applyNumberFormat="1" applyFont="1" applyFill="1" applyBorder="1" applyAlignment="1" applyProtection="1">
      <alignment horizontal="left" vertical="center" wrapText="1"/>
    </xf>
    <xf numFmtId="1" fontId="17" fillId="0" borderId="1" xfId="64" applyNumberFormat="1" applyFont="1" applyFill="1" applyBorder="1" applyAlignment="1" applyProtection="1">
      <alignment horizontal="left" vertical="center" wrapText="1"/>
    </xf>
    <xf numFmtId="1" fontId="17" fillId="2" borderId="3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176" fontId="17" fillId="2" borderId="2" xfId="10" applyFont="1" applyFill="1" applyBorder="1" applyAlignment="1" applyProtection="1">
      <alignment horizontal="left" vertical="center" wrapText="1"/>
    </xf>
    <xf numFmtId="176" fontId="17" fillId="3" borderId="4" xfId="10" applyFont="1" applyFill="1" applyBorder="1" applyAlignment="1" applyProtection="1">
      <alignment horizontal="left" vertical="center" wrapText="1"/>
    </xf>
    <xf numFmtId="176" fontId="17" fillId="2" borderId="1" xfId="10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1" fontId="17" fillId="0" borderId="10" xfId="64" applyNumberFormat="1" applyFont="1" applyFill="1" applyBorder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7" xfId="0" applyNumberFormat="1" applyFont="1" applyFill="1" applyBorder="1" applyAlignment="1" applyProtection="1">
      <alignment horizontal="left" vertical="center" wrapText="1"/>
      <protection locked="0"/>
    </xf>
    <xf numFmtId="1" fontId="17" fillId="0" borderId="1" xfId="0" applyNumberFormat="1" applyFont="1" applyBorder="1" applyAlignment="1">
      <alignment horizontal="left" vertical="center" wrapText="1"/>
    </xf>
    <xf numFmtId="1" fontId="17" fillId="0" borderId="2" xfId="64" applyNumberFormat="1" applyFont="1" applyFill="1" applyBorder="1" applyAlignment="1" applyProtection="1">
      <alignment horizontal="left" vertical="center" wrapText="1"/>
    </xf>
    <xf numFmtId="1" fontId="17" fillId="0" borderId="5" xfId="64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/>
    </xf>
    <xf numFmtId="180" fontId="17" fillId="0" borderId="5" xfId="1274" applyNumberFormat="1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>
      <alignment horizontal="left" vertical="center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81" fontId="17" fillId="11" borderId="1" xfId="0" applyNumberFormat="1" applyFont="1" applyFill="1" applyBorder="1" applyAlignment="1" applyProtection="1">
      <alignment horizontal="left" vertical="center" wrapText="1"/>
    </xf>
    <xf numFmtId="181" fontId="17" fillId="11" borderId="1" xfId="0" applyNumberFormat="1" applyFont="1" applyFill="1" applyBorder="1" applyAlignment="1" applyProtection="1">
      <alignment horizontal="left" vertical="center"/>
      <protection locked="0"/>
    </xf>
    <xf numFmtId="0" fontId="17" fillId="6" borderId="0" xfId="0" applyFont="1" applyFill="1" applyAlignment="1">
      <alignment horizontal="left" vertical="center"/>
    </xf>
    <xf numFmtId="10" fontId="17" fillId="13" borderId="1" xfId="0" applyNumberFormat="1" applyFont="1" applyFill="1" applyBorder="1" applyAlignment="1" applyProtection="1">
      <alignment horizontal="left" vertical="center" wrapText="1"/>
      <protection locked="0"/>
    </xf>
    <xf numFmtId="181" fontId="17" fillId="13" borderId="1" xfId="0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6" borderId="0" xfId="0" applyFont="1" applyFill="1" applyBorder="1" applyAlignment="1" applyProtection="1">
      <alignment horizontal="left" vertical="center" wrapText="1"/>
    </xf>
    <xf numFmtId="181" fontId="17" fillId="9" borderId="1" xfId="0" applyNumberFormat="1" applyFont="1" applyFill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9" fontId="17" fillId="6" borderId="1" xfId="0" applyNumberFormat="1" applyFont="1" applyFill="1" applyBorder="1" applyAlignment="1" applyProtection="1">
      <alignment horizontal="left" vertical="center"/>
      <protection locked="0"/>
    </xf>
    <xf numFmtId="181" fontId="17" fillId="6" borderId="5" xfId="0" applyNumberFormat="1" applyFont="1" applyFill="1" applyBorder="1" applyAlignment="1" applyProtection="1">
      <alignment horizontal="left" vertical="center"/>
    </xf>
    <xf numFmtId="0" fontId="17" fillId="15" borderId="1" xfId="0" applyFont="1" applyFill="1" applyBorder="1" applyAlignment="1">
      <alignment horizontal="left" vertical="center"/>
    </xf>
    <xf numFmtId="0" fontId="17" fillId="15" borderId="7" xfId="0" applyFont="1" applyFill="1" applyBorder="1" applyAlignment="1" applyProtection="1">
      <alignment horizontal="left" vertical="center" wrapText="1"/>
    </xf>
    <xf numFmtId="0" fontId="17" fillId="15" borderId="7" xfId="0" applyFont="1" applyFill="1" applyBorder="1" applyAlignment="1" applyProtection="1">
      <alignment horizontal="left" vertical="center"/>
      <protection locked="0"/>
    </xf>
    <xf numFmtId="0" fontId="17" fillId="15" borderId="1" xfId="0" applyFont="1" applyFill="1" applyBorder="1" applyAlignment="1" applyProtection="1">
      <alignment horizontal="left" vertical="center"/>
      <protection locked="0"/>
    </xf>
    <xf numFmtId="1" fontId="17" fillId="15" borderId="3" xfId="64" applyNumberFormat="1" applyFont="1" applyFill="1" applyBorder="1" applyAlignment="1" applyProtection="1">
      <alignment horizontal="left" vertical="center" wrapText="1"/>
    </xf>
    <xf numFmtId="0" fontId="0" fillId="15" borderId="1" xfId="0" applyFont="1" applyFill="1" applyBorder="1" applyAlignment="1">
      <alignment horizontal="left" vertical="center"/>
    </xf>
    <xf numFmtId="1" fontId="17" fillId="15" borderId="1" xfId="64" applyNumberFormat="1" applyFont="1" applyFill="1" applyBorder="1" applyAlignment="1" applyProtection="1">
      <alignment horizontal="left" vertical="center" wrapText="1"/>
    </xf>
    <xf numFmtId="1" fontId="17" fillId="15" borderId="2" xfId="64" applyNumberFormat="1" applyFont="1" applyFill="1" applyBorder="1" applyAlignment="1" applyProtection="1">
      <alignment horizontal="left" vertical="center" wrapText="1"/>
    </xf>
    <xf numFmtId="0" fontId="17" fillId="15" borderId="1" xfId="0" applyFont="1" applyFill="1" applyBorder="1" applyAlignment="1" applyProtection="1">
      <alignment horizontal="left" vertical="center" wrapText="1"/>
    </xf>
    <xf numFmtId="1" fontId="17" fillId="15" borderId="5" xfId="64" applyNumberFormat="1" applyFont="1" applyFill="1" applyBorder="1" applyAlignment="1" applyProtection="1">
      <alignment horizontal="left" vertical="center" wrapText="1"/>
    </xf>
    <xf numFmtId="0" fontId="17" fillId="15" borderId="2" xfId="0" applyFont="1" applyFill="1" applyBorder="1" applyAlignment="1" applyProtection="1">
      <alignment horizontal="left" vertical="center" wrapText="1"/>
    </xf>
    <xf numFmtId="0" fontId="17" fillId="15" borderId="1" xfId="0" applyFont="1" applyFill="1" applyBorder="1" applyAlignment="1" applyProtection="1">
      <alignment horizontal="center" vertical="center" wrapText="1"/>
    </xf>
    <xf numFmtId="0" fontId="16" fillId="15" borderId="1" xfId="0" applyFont="1" applyFill="1" applyBorder="1" applyAlignment="1" applyProtection="1">
      <alignment horizontal="left" vertical="center" wrapText="1"/>
    </xf>
    <xf numFmtId="0" fontId="17" fillId="15" borderId="5" xfId="0" applyFont="1" applyFill="1" applyBorder="1" applyAlignment="1" applyProtection="1">
      <alignment horizontal="center" vertical="center" wrapText="1"/>
    </xf>
    <xf numFmtId="0" fontId="17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15" borderId="1" xfId="0" applyFont="1" applyFill="1" applyBorder="1" applyAlignment="1" applyProtection="1">
      <alignment horizontal="center" vertical="center" wrapText="1"/>
      <protection locked="0"/>
    </xf>
    <xf numFmtId="0" fontId="19" fillId="15" borderId="1" xfId="0" applyFont="1" applyFill="1" applyBorder="1" applyAlignment="1" applyProtection="1">
      <alignment vertical="center" wrapText="1"/>
      <protection locked="0"/>
    </xf>
    <xf numFmtId="49" fontId="23" fillId="3" borderId="16" xfId="0" applyNumberFormat="1" applyFont="1" applyFill="1" applyBorder="1" applyAlignment="1">
      <alignment horizontal="left" vertical="center"/>
    </xf>
    <xf numFmtId="1" fontId="17" fillId="15" borderId="7" xfId="64" applyNumberFormat="1" applyFont="1" applyFill="1" applyBorder="1" applyAlignment="1" applyProtection="1">
      <alignment horizontal="left" vertical="center" wrapText="1"/>
    </xf>
    <xf numFmtId="0" fontId="17" fillId="15" borderId="1" xfId="1040" applyFont="1" applyFill="1" applyBorder="1" applyAlignment="1">
      <alignment horizontal="left" vertical="center" wrapText="1"/>
    </xf>
    <xf numFmtId="0" fontId="17" fillId="15" borderId="1" xfId="104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horizontal="left" vertical="center"/>
    </xf>
    <xf numFmtId="1" fontId="17" fillId="15" borderId="10" xfId="64" applyNumberFormat="1" applyFont="1" applyFill="1" applyBorder="1" applyAlignment="1" applyProtection="1">
      <alignment horizontal="left" vertical="center" wrapText="1"/>
    </xf>
    <xf numFmtId="0" fontId="17" fillId="15" borderId="7" xfId="0" applyNumberFormat="1" applyFont="1" applyFill="1" applyBorder="1" applyAlignment="1" applyProtection="1">
      <alignment horizontal="left" vertical="center" wrapText="1"/>
      <protection locked="0"/>
    </xf>
    <xf numFmtId="0" fontId="17" fillId="15" borderId="1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49" fontId="23" fillId="3" borderId="16" xfId="0" applyNumberFormat="1" applyFont="1" applyFill="1" applyBorder="1" applyAlignment="1">
      <alignment horizontal="left" vertical="center" wrapText="1"/>
    </xf>
    <xf numFmtId="0" fontId="17" fillId="0" borderId="1" xfId="104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15" borderId="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" fontId="17" fillId="15" borderId="14" xfId="64" applyNumberFormat="1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>
      <alignment wrapText="1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 applyProtection="1">
      <alignment horizontal="left" vertical="center"/>
    </xf>
    <xf numFmtId="180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1" xfId="1274" applyNumberFormat="1" applyFont="1" applyFill="1" applyBorder="1" applyAlignment="1">
      <alignment horizontal="center" vertical="center" wrapText="1"/>
    </xf>
    <xf numFmtId="0" fontId="32" fillId="3" borderId="5" xfId="1274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0" fillId="0" borderId="0" xfId="0" applyFont="1" applyAlignment="1" applyProtection="1">
      <alignment horizontal="center"/>
    </xf>
    <xf numFmtId="0" fontId="14" fillId="0" borderId="11" xfId="0" applyFont="1" applyBorder="1" applyAlignment="1" applyProtection="1">
      <alignment horizontal="center" wrapText="1"/>
      <protection locked="0"/>
    </xf>
    <xf numFmtId="0" fontId="15" fillId="10" borderId="2" xfId="0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 applyProtection="1">
      <alignment horizontal="center" vertical="center" wrapText="1"/>
    </xf>
    <xf numFmtId="0" fontId="21" fillId="0" borderId="2" xfId="75" applyFont="1" applyFill="1" applyBorder="1" applyAlignment="1" applyProtection="1">
      <alignment horizontal="center" wrapText="1"/>
    </xf>
    <xf numFmtId="0" fontId="21" fillId="0" borderId="3" xfId="75" applyFont="1" applyFill="1" applyBorder="1" applyAlignment="1" applyProtection="1">
      <alignment horizontal="center" wrapText="1"/>
    </xf>
    <xf numFmtId="0" fontId="21" fillId="0" borderId="5" xfId="75" applyFont="1" applyFill="1" applyBorder="1" applyAlignment="1" applyProtection="1">
      <alignment horizontal="center" wrapText="1"/>
    </xf>
    <xf numFmtId="0" fontId="17" fillId="12" borderId="2" xfId="0" applyFont="1" applyFill="1" applyBorder="1" applyAlignment="1" applyProtection="1">
      <alignment horizontal="right"/>
    </xf>
    <xf numFmtId="0" fontId="17" fillId="12" borderId="5" xfId="0" applyFont="1" applyFill="1" applyBorder="1" applyAlignment="1" applyProtection="1">
      <alignment horizontal="right"/>
    </xf>
    <xf numFmtId="0" fontId="14" fillId="3" borderId="2" xfId="0" applyFont="1" applyFill="1" applyBorder="1" applyAlignment="1" applyProtection="1">
      <alignment horizontal="center" wrapText="1"/>
    </xf>
    <xf numFmtId="0" fontId="14" fillId="3" borderId="5" xfId="0" applyFont="1" applyFill="1" applyBorder="1" applyAlignment="1" applyProtection="1">
      <alignment horizontal="center" wrapText="1"/>
    </xf>
    <xf numFmtId="0" fontId="15" fillId="3" borderId="2" xfId="0" applyFont="1" applyFill="1" applyBorder="1" applyAlignment="1" applyProtection="1">
      <alignment horizontal="center" wrapText="1"/>
    </xf>
    <xf numFmtId="0" fontId="15" fillId="3" borderId="5" xfId="0" applyFont="1" applyFill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10" fontId="17" fillId="8" borderId="1" xfId="0" applyNumberFormat="1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4" xfId="0" applyNumberFormat="1" applyFont="1" applyFill="1" applyBorder="1" applyAlignment="1" applyProtection="1">
      <alignment horizontal="left" vertical="center" wrapText="1"/>
      <protection locked="0"/>
    </xf>
    <xf numFmtId="10" fontId="17" fillId="6" borderId="0" xfId="0" applyNumberFormat="1" applyFont="1" applyFill="1" applyBorder="1" applyAlignment="1" applyProtection="1">
      <alignment horizontal="left" vertical="center" wrapText="1"/>
    </xf>
    <xf numFmtId="10" fontId="17" fillId="6" borderId="13" xfId="0" applyNumberFormat="1" applyFont="1" applyFill="1" applyBorder="1" applyAlignment="1" applyProtection="1">
      <alignment horizontal="left" vertical="center" wrapText="1"/>
    </xf>
    <xf numFmtId="0" fontId="17" fillId="9" borderId="10" xfId="0" applyFont="1" applyFill="1" applyBorder="1" applyAlignment="1" applyProtection="1">
      <alignment horizontal="left" vertical="center"/>
    </xf>
    <xf numFmtId="0" fontId="17" fillId="9" borderId="9" xfId="0" applyFont="1" applyFill="1" applyBorder="1" applyAlignment="1" applyProtection="1">
      <alignment horizontal="left" vertical="center"/>
    </xf>
    <xf numFmtId="10" fontId="17" fillId="8" borderId="2" xfId="0" applyNumberFormat="1" applyFont="1" applyFill="1" applyBorder="1" applyAlignment="1" applyProtection="1">
      <alignment horizontal="left" vertical="center" wrapText="1"/>
    </xf>
    <xf numFmtId="10" fontId="17" fillId="8" borderId="3" xfId="0" applyNumberFormat="1" applyFont="1" applyFill="1" applyBorder="1" applyAlignment="1" applyProtection="1">
      <alignment horizontal="left" vertical="center" wrapText="1"/>
    </xf>
    <xf numFmtId="10" fontId="17" fillId="8" borderId="5" xfId="0" applyNumberFormat="1" applyFont="1" applyFill="1" applyBorder="1" applyAlignment="1" applyProtection="1">
      <alignment horizontal="left" vertical="center" wrapText="1"/>
    </xf>
    <xf numFmtId="0" fontId="17" fillId="15" borderId="7" xfId="0" applyNumberFormat="1" applyFont="1" applyFill="1" applyBorder="1" applyAlignment="1" applyProtection="1">
      <alignment horizontal="left" vertical="center" wrapText="1"/>
      <protection locked="0"/>
    </xf>
    <xf numFmtId="0" fontId="17" fillId="15" borderId="15" xfId="0" applyNumberFormat="1" applyFont="1" applyFill="1" applyBorder="1" applyAlignment="1" applyProtection="1">
      <alignment horizontal="left" vertical="center" wrapText="1"/>
      <protection locked="0"/>
    </xf>
    <xf numFmtId="0" fontId="17" fillId="15" borderId="14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>
      <alignment horizontal="left" vertical="center"/>
    </xf>
    <xf numFmtId="0" fontId="17" fillId="11" borderId="2" xfId="0" applyFont="1" applyFill="1" applyBorder="1" applyAlignment="1" applyProtection="1">
      <alignment horizontal="left" vertical="center" wrapText="1"/>
      <protection locked="0"/>
    </xf>
    <xf numFmtId="0" fontId="17" fillId="11" borderId="3" xfId="0" applyFont="1" applyFill="1" applyBorder="1" applyAlignment="1" applyProtection="1">
      <alignment horizontal="left" vertical="center" wrapText="1"/>
      <protection locked="0"/>
    </xf>
    <xf numFmtId="0" fontId="17" fillId="11" borderId="5" xfId="0" applyFont="1" applyFill="1" applyBorder="1" applyAlignment="1" applyProtection="1">
      <alignment horizontal="left" vertical="center" wrapText="1"/>
      <protection locked="0"/>
    </xf>
    <xf numFmtId="0" fontId="17" fillId="11" borderId="2" xfId="0" applyFont="1" applyFill="1" applyBorder="1" applyAlignment="1" applyProtection="1">
      <alignment horizontal="left" vertical="center"/>
    </xf>
    <xf numFmtId="0" fontId="17" fillId="11" borderId="3" xfId="0" applyFont="1" applyFill="1" applyBorder="1" applyAlignment="1" applyProtection="1">
      <alignment horizontal="left" vertical="center"/>
    </xf>
    <xf numFmtId="0" fontId="17" fillId="11" borderId="5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/>
    </xf>
    <xf numFmtId="0" fontId="17" fillId="15" borderId="7" xfId="0" applyFont="1" applyFill="1" applyBorder="1" applyAlignment="1" applyProtection="1">
      <alignment horizontal="left" vertical="center" wrapText="1"/>
    </xf>
    <xf numFmtId="0" fontId="17" fillId="15" borderId="15" xfId="0" applyFont="1" applyFill="1" applyBorder="1" applyAlignment="1" applyProtection="1">
      <alignment horizontal="left" vertical="center" wrapText="1"/>
    </xf>
    <xf numFmtId="0" fontId="17" fillId="15" borderId="14" xfId="0" applyFont="1" applyFill="1" applyBorder="1" applyAlignment="1" applyProtection="1">
      <alignment horizontal="left" vertical="center" wrapText="1"/>
    </xf>
    <xf numFmtId="10" fontId="17" fillId="8" borderId="2" xfId="0" applyNumberFormat="1" applyFont="1" applyFill="1" applyBorder="1" applyAlignment="1" applyProtection="1">
      <alignment horizontal="right" vertical="center" wrapText="1"/>
    </xf>
    <xf numFmtId="10" fontId="17" fillId="8" borderId="3" xfId="0" applyNumberFormat="1" applyFont="1" applyFill="1" applyBorder="1" applyAlignment="1" applyProtection="1">
      <alignment horizontal="right" vertical="center" wrapText="1"/>
    </xf>
    <xf numFmtId="10" fontId="17" fillId="8" borderId="5" xfId="0" applyNumberFormat="1" applyFont="1" applyFill="1" applyBorder="1" applyAlignment="1" applyProtection="1">
      <alignment horizontal="right" vertical="center" wrapText="1"/>
    </xf>
    <xf numFmtId="0" fontId="16" fillId="9" borderId="2" xfId="0" applyFont="1" applyFill="1" applyBorder="1" applyAlignment="1" applyProtection="1">
      <alignment horizontal="right" vertical="center"/>
    </xf>
    <xf numFmtId="0" fontId="16" fillId="9" borderId="3" xfId="0" applyFont="1" applyFill="1" applyBorder="1" applyAlignment="1" applyProtection="1">
      <alignment horizontal="right" vertical="center"/>
    </xf>
    <xf numFmtId="0" fontId="16" fillId="9" borderId="5" xfId="0" applyFont="1" applyFill="1" applyBorder="1" applyAlignment="1" applyProtection="1">
      <alignment horizontal="right" vertical="center"/>
    </xf>
    <xf numFmtId="10" fontId="16" fillId="6" borderId="2" xfId="0" applyNumberFormat="1" applyFont="1" applyFill="1" applyBorder="1" applyAlignment="1" applyProtection="1">
      <alignment horizontal="right" vertical="center" wrapText="1"/>
    </xf>
    <xf numFmtId="10" fontId="16" fillId="6" borderId="3" xfId="0" applyNumberFormat="1" applyFont="1" applyFill="1" applyBorder="1" applyAlignment="1" applyProtection="1">
      <alignment horizontal="right" vertical="center" wrapText="1"/>
    </xf>
    <xf numFmtId="10" fontId="16" fillId="6" borderId="5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Alignment="1">
      <alignment horizontal="center"/>
    </xf>
    <xf numFmtId="0" fontId="16" fillId="14" borderId="2" xfId="0" applyFont="1" applyFill="1" applyBorder="1" applyAlignment="1" applyProtection="1">
      <alignment horizontal="right" vertical="center" wrapText="1"/>
      <protection locked="0"/>
    </xf>
    <xf numFmtId="0" fontId="16" fillId="14" borderId="3" xfId="0" applyFont="1" applyFill="1" applyBorder="1" applyAlignment="1" applyProtection="1">
      <alignment horizontal="right" vertical="center" wrapText="1"/>
      <protection locked="0"/>
    </xf>
    <xf numFmtId="0" fontId="16" fillId="14" borderId="5" xfId="0" applyFont="1" applyFill="1" applyBorder="1" applyAlignment="1" applyProtection="1">
      <alignment horizontal="right" vertical="center" wrapText="1"/>
      <protection locked="0"/>
    </xf>
    <xf numFmtId="10" fontId="16" fillId="7" borderId="2" xfId="0" applyNumberFormat="1" applyFont="1" applyFill="1" applyBorder="1" applyAlignment="1" applyProtection="1">
      <alignment horizontal="right" vertical="center" wrapText="1"/>
    </xf>
    <xf numFmtId="10" fontId="16" fillId="7" borderId="3" xfId="0" applyNumberFormat="1" applyFont="1" applyFill="1" applyBorder="1" applyAlignment="1" applyProtection="1">
      <alignment horizontal="right" vertical="center" wrapText="1"/>
    </xf>
    <xf numFmtId="10" fontId="16" fillId="7" borderId="5" xfId="0" applyNumberFormat="1" applyFont="1" applyFill="1" applyBorder="1" applyAlignment="1" applyProtection="1">
      <alignment horizontal="right" vertical="center" wrapText="1"/>
    </xf>
  </cellXfs>
  <cellStyles count="2145">
    <cellStyle name="_ET_STYLE_NoName_00_" xfId="55"/>
    <cellStyle name="_ET_STYLE_NoName_00_ 2" xfId="1937"/>
    <cellStyle name="0,0_x000a__x000a_NA_x000a__x000a_" xfId="67"/>
    <cellStyle name="0,0_x000d__x000d_NA_x000d__x000d_" xfId="1936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Normal_Sheet1" xfId="1940"/>
    <cellStyle name="Percent 2" xfId="88"/>
    <cellStyle name="Percent 3" xfId="9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722" builtinId="8" hidden="1"/>
    <cellStyle name="超链接" xfId="1724" builtinId="8" hidden="1"/>
    <cellStyle name="超链接" xfId="1726" builtinId="8" hidden="1"/>
    <cellStyle name="超链接" xfId="1728" builtinId="8" hidden="1"/>
    <cellStyle name="超链接" xfId="1730" builtinId="8" hidden="1"/>
    <cellStyle name="超链接" xfId="1732" builtinId="8" hidden="1"/>
    <cellStyle name="超链接" xfId="1734" builtinId="8" hidden="1"/>
    <cellStyle name="超链接" xfId="1736" builtinId="8" hidden="1"/>
    <cellStyle name="超链接" xfId="1738" builtinId="8" hidden="1"/>
    <cellStyle name="超链接" xfId="1740" builtinId="8" hidden="1"/>
    <cellStyle name="超链接" xfId="1742" builtinId="8" hidden="1"/>
    <cellStyle name="超链接" xfId="1744" builtinId="8" hidden="1"/>
    <cellStyle name="超链接" xfId="1746" builtinId="8" hidden="1"/>
    <cellStyle name="超链接" xfId="1748" builtinId="8" hidden="1"/>
    <cellStyle name="超链接" xfId="1750" builtinId="8" hidden="1"/>
    <cellStyle name="超链接" xfId="1752" builtinId="8" hidden="1"/>
    <cellStyle name="超链接" xfId="1754" builtinId="8" hidden="1"/>
    <cellStyle name="超链接" xfId="1756" builtinId="8" hidden="1"/>
    <cellStyle name="超链接" xfId="1758" builtinId="8" hidden="1"/>
    <cellStyle name="超链接" xfId="1760" builtinId="8" hidden="1"/>
    <cellStyle name="超链接" xfId="1762" builtinId="8" hidden="1"/>
    <cellStyle name="超链接" xfId="1764" builtinId="8" hidden="1"/>
    <cellStyle name="超链接" xfId="1766" builtinId="8" hidden="1"/>
    <cellStyle name="超链接" xfId="1768" builtinId="8" hidden="1"/>
    <cellStyle name="超链接" xfId="1770" builtinId="8" hidden="1"/>
    <cellStyle name="超链接" xfId="1772" builtinId="8" hidden="1"/>
    <cellStyle name="超链接" xfId="1774" builtinId="8" hidden="1"/>
    <cellStyle name="超链接" xfId="1776" builtinId="8" hidden="1"/>
    <cellStyle name="超链接" xfId="1778" builtinId="8" hidden="1"/>
    <cellStyle name="超链接" xfId="1780" builtinId="8" hidden="1"/>
    <cellStyle name="超链接" xfId="1782" builtinId="8" hidden="1"/>
    <cellStyle name="超链接" xfId="1784" builtinId="8" hidden="1"/>
    <cellStyle name="超链接" xfId="1786" builtinId="8" hidden="1"/>
    <cellStyle name="超链接" xfId="1788" builtinId="8" hidden="1"/>
    <cellStyle name="超链接" xfId="1790" builtinId="8" hidden="1"/>
    <cellStyle name="超链接" xfId="1792" builtinId="8" hidden="1"/>
    <cellStyle name="超链接" xfId="1794" builtinId="8" hidden="1"/>
    <cellStyle name="超链接" xfId="1796" builtinId="8" hidden="1"/>
    <cellStyle name="超链接" xfId="1798" builtinId="8" hidden="1"/>
    <cellStyle name="超链接" xfId="1800" builtinId="8" hidden="1"/>
    <cellStyle name="超链接" xfId="1802" builtinId="8" hidden="1"/>
    <cellStyle name="超链接" xfId="1804" builtinId="8" hidden="1"/>
    <cellStyle name="超链接" xfId="1806" builtinId="8" hidden="1"/>
    <cellStyle name="超链接" xfId="1808" builtinId="8" hidden="1"/>
    <cellStyle name="超链接" xfId="1810" builtinId="8" hidden="1"/>
    <cellStyle name="超链接" xfId="1812" builtinId="8" hidden="1"/>
    <cellStyle name="超链接" xfId="1814" builtinId="8" hidden="1"/>
    <cellStyle name="超链接" xfId="1816" builtinId="8" hidden="1"/>
    <cellStyle name="超链接" xfId="1818" builtinId="8" hidden="1"/>
    <cellStyle name="超链接" xfId="1820" builtinId="8" hidden="1"/>
    <cellStyle name="超链接" xfId="1822" builtinId="8" hidden="1"/>
    <cellStyle name="超链接" xfId="1824" builtinId="8" hidden="1"/>
    <cellStyle name="超链接" xfId="1826" builtinId="8" hidden="1"/>
    <cellStyle name="超链接" xfId="1828" builtinId="8" hidden="1"/>
    <cellStyle name="超链接" xfId="1830" builtinId="8" hidden="1"/>
    <cellStyle name="超链接" xfId="1832" builtinId="8" hidden="1"/>
    <cellStyle name="超链接" xfId="1834" builtinId="8" hidden="1"/>
    <cellStyle name="超链接" xfId="1836" builtinId="8" hidden="1"/>
    <cellStyle name="超链接" xfId="1838" builtinId="8" hidden="1"/>
    <cellStyle name="超链接" xfId="1840" builtinId="8" hidden="1"/>
    <cellStyle name="超链接" xfId="1842" builtinId="8" hidden="1"/>
    <cellStyle name="超链接" xfId="1844" builtinId="8" hidden="1"/>
    <cellStyle name="超链接" xfId="1846" builtinId="8" hidden="1"/>
    <cellStyle name="超链接" xfId="1848" builtinId="8" hidden="1"/>
    <cellStyle name="超链接" xfId="1850" builtinId="8" hidden="1"/>
    <cellStyle name="超链接" xfId="1852" builtinId="8" hidden="1"/>
    <cellStyle name="超链接" xfId="1854" builtinId="8" hidden="1"/>
    <cellStyle name="超链接" xfId="1856" builtinId="8" hidden="1"/>
    <cellStyle name="超链接" xfId="1858" builtinId="8" hidden="1"/>
    <cellStyle name="超链接" xfId="1860" builtinId="8" hidden="1"/>
    <cellStyle name="超链接" xfId="1862" builtinId="8" hidden="1"/>
    <cellStyle name="超链接" xfId="1864" builtinId="8" hidden="1"/>
    <cellStyle name="超链接" xfId="1866" builtinId="8" hidden="1"/>
    <cellStyle name="超链接" xfId="1868" builtinId="8" hidden="1"/>
    <cellStyle name="超链接" xfId="1870" builtinId="8" hidden="1"/>
    <cellStyle name="超链接" xfId="1872" builtinId="8" hidden="1"/>
    <cellStyle name="超链接" xfId="1874" builtinId="8" hidden="1"/>
    <cellStyle name="超链接" xfId="1876" builtinId="8" hidden="1"/>
    <cellStyle name="超链接" xfId="1878" builtinId="8" hidden="1"/>
    <cellStyle name="超链接" xfId="1880" builtinId="8" hidden="1"/>
    <cellStyle name="超链接" xfId="1882" builtinId="8" hidden="1"/>
    <cellStyle name="超链接" xfId="1884" builtinId="8" hidden="1"/>
    <cellStyle name="超链接" xfId="1886" builtinId="8" hidden="1"/>
    <cellStyle name="超链接" xfId="1888" builtinId="8" hidden="1"/>
    <cellStyle name="超链接" xfId="1890" builtinId="8" hidden="1"/>
    <cellStyle name="超链接" xfId="1892" builtinId="8" hidden="1"/>
    <cellStyle name="超链接" xfId="1894" builtinId="8" hidden="1"/>
    <cellStyle name="超链接" xfId="1896" builtinId="8" hidden="1"/>
    <cellStyle name="超链接" xfId="1898" builtinId="8" hidden="1"/>
    <cellStyle name="超链接" xfId="1900" builtinId="8" hidden="1"/>
    <cellStyle name="超链接" xfId="1902" builtinId="8" hidden="1"/>
    <cellStyle name="超链接" xfId="1904" builtinId="8" hidden="1"/>
    <cellStyle name="超链接" xfId="1906" builtinId="8" hidden="1"/>
    <cellStyle name="超链接" xfId="1908" builtinId="8" hidden="1"/>
    <cellStyle name="超链接" xfId="1910" builtinId="8" hidden="1"/>
    <cellStyle name="超链接" xfId="1912" builtinId="8" hidden="1"/>
    <cellStyle name="超链接" xfId="1914" builtinId="8" hidden="1"/>
    <cellStyle name="超链接" xfId="1916" builtinId="8" hidden="1"/>
    <cellStyle name="超链接" xfId="1918" builtinId="8" hidden="1"/>
    <cellStyle name="超链接" xfId="1920" builtinId="8" hidden="1"/>
    <cellStyle name="超链接" xfId="1922" builtinId="8" hidden="1"/>
    <cellStyle name="超链接" xfId="1924" builtinId="8" hidden="1"/>
    <cellStyle name="超链接" xfId="1926" builtinId="8" hidden="1"/>
    <cellStyle name="超链接" xfId="1928" builtinId="8" hidden="1"/>
    <cellStyle name="超链接" xfId="1930" builtinId="8" hidden="1"/>
    <cellStyle name="超链接" xfId="1932" builtinId="8" hidden="1"/>
    <cellStyle name="超链接" xfId="1934" builtinId="8" hidden="1"/>
    <cellStyle name="超链接" xfId="1938" builtinId="8" hidden="1"/>
    <cellStyle name="超链接" xfId="1941" builtinId="8" hidden="1"/>
    <cellStyle name="超链接" xfId="1943" builtinId="8" hidden="1"/>
    <cellStyle name="超链接" xfId="1945" builtinId="8" hidden="1"/>
    <cellStyle name="超链接" xfId="1947" builtinId="8" hidden="1"/>
    <cellStyle name="超链接" xfId="1949" builtinId="8" hidden="1"/>
    <cellStyle name="超链接" xfId="1951" builtinId="8" hidden="1"/>
    <cellStyle name="超链接" xfId="1953" builtinId="8" hidden="1"/>
    <cellStyle name="超链接" xfId="1955" builtinId="8" hidden="1"/>
    <cellStyle name="超链接" xfId="1957" builtinId="8" hidden="1"/>
    <cellStyle name="超链接" xfId="1959" builtinId="8" hidden="1"/>
    <cellStyle name="超链接" xfId="1961" builtinId="8" hidden="1"/>
    <cellStyle name="超链接" xfId="1963" builtinId="8" hidden="1"/>
    <cellStyle name="超链接" xfId="1965" builtinId="8" hidden="1"/>
    <cellStyle name="超链接" xfId="1967" builtinId="8" hidden="1"/>
    <cellStyle name="超链接" xfId="1969" builtinId="8" hidden="1"/>
    <cellStyle name="超链接" xfId="1971" builtinId="8" hidden="1"/>
    <cellStyle name="超链接" xfId="1973" builtinId="8" hidden="1"/>
    <cellStyle name="超链接" xfId="1975" builtinId="8" hidden="1"/>
    <cellStyle name="超链接" xfId="1977" builtinId="8" hidden="1"/>
    <cellStyle name="超链接" xfId="1979" builtinId="8" hidden="1"/>
    <cellStyle name="超链接" xfId="1981" builtinId="8" hidden="1"/>
    <cellStyle name="超链接" xfId="1983" builtinId="8" hidden="1"/>
    <cellStyle name="超链接" xfId="1985" builtinId="8" hidden="1"/>
    <cellStyle name="超链接" xfId="1987" builtinId="8" hidden="1"/>
    <cellStyle name="超链接" xfId="1989" builtinId="8" hidden="1"/>
    <cellStyle name="超链接" xfId="1991" builtinId="8" hidden="1"/>
    <cellStyle name="超链接" xfId="1993" builtinId="8" hidden="1"/>
    <cellStyle name="超链接" xfId="1995" builtinId="8" hidden="1"/>
    <cellStyle name="超链接" xfId="1997" builtinId="8" hidden="1"/>
    <cellStyle name="超链接" xfId="1999" builtinId="8" hidden="1"/>
    <cellStyle name="超链接" xfId="2001" builtinId="8" hidden="1"/>
    <cellStyle name="超链接" xfId="2003" builtinId="8" hidden="1"/>
    <cellStyle name="超链接" xfId="2005" builtinId="8" hidden="1"/>
    <cellStyle name="超链接" xfId="2007" builtinId="8" hidden="1"/>
    <cellStyle name="超链接" xfId="2009" builtinId="8" hidden="1"/>
    <cellStyle name="超链接" xfId="2011" builtinId="8" hidden="1"/>
    <cellStyle name="超链接" xfId="2013" builtinId="8" hidden="1"/>
    <cellStyle name="超链接" xfId="2015" builtinId="8" hidden="1"/>
    <cellStyle name="超链接" xfId="2017" builtinId="8" hidden="1"/>
    <cellStyle name="超链接" xfId="2019" builtinId="8" hidden="1"/>
    <cellStyle name="超链接" xfId="2021" builtinId="8" hidden="1"/>
    <cellStyle name="超链接" xfId="2023" builtinId="8" hidden="1"/>
    <cellStyle name="超链接" xfId="2025" builtinId="8" hidden="1"/>
    <cellStyle name="超链接" xfId="2027" builtinId="8" hidden="1"/>
    <cellStyle name="超链接" xfId="2029" builtinId="8" hidden="1"/>
    <cellStyle name="超链接" xfId="2031" builtinId="8" hidden="1"/>
    <cellStyle name="超链接" xfId="2033" builtinId="8" hidden="1"/>
    <cellStyle name="超链接" xfId="2035" builtinId="8" hidden="1"/>
    <cellStyle name="超链接" xfId="2037" builtinId="8" hidden="1"/>
    <cellStyle name="超链接" xfId="2039" builtinId="8" hidden="1"/>
    <cellStyle name="超链接" xfId="2041" builtinId="8" hidden="1"/>
    <cellStyle name="超链接" xfId="2043" builtinId="8" hidden="1"/>
    <cellStyle name="超链接" xfId="2045" builtinId="8" hidden="1"/>
    <cellStyle name="超链接" xfId="2047" builtinId="8" hidden="1"/>
    <cellStyle name="超链接" xfId="2049" builtinId="8" hidden="1"/>
    <cellStyle name="超链接" xfId="2051" builtinId="8" hidden="1"/>
    <cellStyle name="超链接" xfId="2053" builtinId="8" hidden="1"/>
    <cellStyle name="超链接" xfId="2055" builtinId="8" hidden="1"/>
    <cellStyle name="超链接" xfId="2057" builtinId="8" hidden="1"/>
    <cellStyle name="超链接" xfId="2059" builtinId="8" hidden="1"/>
    <cellStyle name="超链接" xfId="2061" builtinId="8" hidden="1"/>
    <cellStyle name="超链接" xfId="2063" builtinId="8" hidden="1"/>
    <cellStyle name="超链接" xfId="2065" builtinId="8" hidden="1"/>
    <cellStyle name="超链接" xfId="2067" builtinId="8" hidden="1"/>
    <cellStyle name="超链接" xfId="2069" builtinId="8" hidden="1"/>
    <cellStyle name="超链接" xfId="2071" builtinId="8" hidden="1"/>
    <cellStyle name="超链接" xfId="2073" builtinId="8" hidden="1"/>
    <cellStyle name="超链接" xfId="2075" builtinId="8" hidden="1"/>
    <cellStyle name="超链接" xfId="2077" builtinId="8" hidden="1"/>
    <cellStyle name="超链接" xfId="2079" builtinId="8" hidden="1"/>
    <cellStyle name="超链接" xfId="2081" builtinId="8" hidden="1"/>
    <cellStyle name="超链接" xfId="2083" builtinId="8" hidden="1"/>
    <cellStyle name="超链接" xfId="2085" builtinId="8" hidden="1"/>
    <cellStyle name="超链接" xfId="2087" builtinId="8" hidden="1"/>
    <cellStyle name="超链接" xfId="2089" builtinId="8" hidden="1"/>
    <cellStyle name="超链接" xfId="2091" builtinId="8" hidden="1"/>
    <cellStyle name="超链接" xfId="2093" builtinId="8" hidden="1"/>
    <cellStyle name="超链接" xfId="2095" builtinId="8" hidden="1"/>
    <cellStyle name="超链接" xfId="2097" builtinId="8" hidden="1"/>
    <cellStyle name="超链接" xfId="2099" builtinId="8" hidden="1"/>
    <cellStyle name="超链接" xfId="2101" builtinId="8" hidden="1"/>
    <cellStyle name="超链接" xfId="2103" builtinId="8" hidden="1"/>
    <cellStyle name="超链接" xfId="2105" builtinId="8" hidden="1"/>
    <cellStyle name="超链接" xfId="2107" builtinId="8" hidden="1"/>
    <cellStyle name="超链接" xfId="2109" builtinId="8" hidden="1"/>
    <cellStyle name="超链接" xfId="2111" builtinId="8" hidden="1"/>
    <cellStyle name="超链接" xfId="2113" builtinId="8" hidden="1"/>
    <cellStyle name="超链接" xfId="2115" builtinId="8" hidden="1"/>
    <cellStyle name="超链接" xfId="2117" builtinId="8" hidden="1"/>
    <cellStyle name="超链接" xfId="2119" builtinId="8" hidden="1"/>
    <cellStyle name="超链接" xfId="2121" builtinId="8" hidden="1"/>
    <cellStyle name="超链接" xfId="2123" builtinId="8" hidden="1"/>
    <cellStyle name="超链接" xfId="2125" builtinId="8" hidden="1"/>
    <cellStyle name="超链接" xfId="2127" builtinId="8" hidden="1"/>
    <cellStyle name="超链接" xfId="2129" builtinId="8" hidden="1"/>
    <cellStyle name="超链接" xfId="2131" builtinId="8" hidden="1"/>
    <cellStyle name="超链接" xfId="2133" builtinId="8" hidden="1"/>
    <cellStyle name="超链接" xfId="2135" builtinId="8" hidden="1"/>
    <cellStyle name="超链接" xfId="2137" builtinId="8" hidden="1"/>
    <cellStyle name="超链接" xfId="2139" builtinId="8" hidden="1"/>
    <cellStyle name="超链接" xfId="2141" builtinId="8" hidden="1"/>
    <cellStyle name="超链接" xfId="2143" builtinId="8" hidden="1"/>
    <cellStyle name="超链接 2" xfId="1275"/>
    <cellStyle name="超链接 2 2" xfId="1276"/>
    <cellStyle name="超链接 3" xfId="1277"/>
    <cellStyle name="逗号" xfId="10" builtinId="3"/>
    <cellStyle name="访问过的超链接" xfId="1281" builtinId="9" hidden="1"/>
    <cellStyle name="访问过的超链接" xfId="1284" builtinId="9" hidden="1"/>
    <cellStyle name="访问过的超链接" xfId="1286" builtinId="9" hidden="1"/>
    <cellStyle name="访问过的超链接" xfId="1288" builtinId="9" hidden="1"/>
    <cellStyle name="访问过的超链接" xfId="1290" builtinId="9" hidden="1"/>
    <cellStyle name="访问过的超链接" xfId="1292" builtinId="9" hidden="1"/>
    <cellStyle name="访问过的超链接" xfId="1294" builtinId="9" hidden="1"/>
    <cellStyle name="访问过的超链接" xfId="1296" builtinId="9" hidden="1"/>
    <cellStyle name="访问过的超链接" xfId="1298" builtinId="9" hidden="1"/>
    <cellStyle name="访问过的超链接" xfId="1300" builtinId="9" hidden="1"/>
    <cellStyle name="访问过的超链接" xfId="1302" builtinId="9" hidden="1"/>
    <cellStyle name="访问过的超链接" xfId="1304" builtinId="9" hidden="1"/>
    <cellStyle name="访问过的超链接" xfId="1306" builtinId="9" hidden="1"/>
    <cellStyle name="访问过的超链接" xfId="1308" builtinId="9" hidden="1"/>
    <cellStyle name="访问过的超链接" xfId="1310" builtinId="9" hidden="1"/>
    <cellStyle name="访问过的超链接" xfId="1312" builtinId="9" hidden="1"/>
    <cellStyle name="访问过的超链接" xfId="1314" builtinId="9" hidden="1"/>
    <cellStyle name="访问过的超链接" xfId="1316" builtinId="9" hidden="1"/>
    <cellStyle name="访问过的超链接" xfId="1318" builtinId="9" hidden="1"/>
    <cellStyle name="访问过的超链接" xfId="1320" builtinId="9" hidden="1"/>
    <cellStyle name="访问过的超链接" xfId="1322" builtinId="9" hidden="1"/>
    <cellStyle name="访问过的超链接" xfId="1324" builtinId="9" hidden="1"/>
    <cellStyle name="访问过的超链接" xfId="1326" builtinId="9" hidden="1"/>
    <cellStyle name="访问过的超链接" xfId="1328" builtinId="9" hidden="1"/>
    <cellStyle name="访问过的超链接" xfId="1330" builtinId="9" hidden="1"/>
    <cellStyle name="访问过的超链接" xfId="1332" builtinId="9" hidden="1"/>
    <cellStyle name="访问过的超链接" xfId="1334" builtinId="9" hidden="1"/>
    <cellStyle name="访问过的超链接" xfId="1336" builtinId="9" hidden="1"/>
    <cellStyle name="访问过的超链接" xfId="1338" builtinId="9" hidden="1"/>
    <cellStyle name="访问过的超链接" xfId="1340" builtinId="9" hidden="1"/>
    <cellStyle name="访问过的超链接" xfId="1342" builtinId="9" hidden="1"/>
    <cellStyle name="访问过的超链接" xfId="1344" builtinId="9" hidden="1"/>
    <cellStyle name="访问过的超链接" xfId="1346" builtinId="9" hidden="1"/>
    <cellStyle name="访问过的超链接" xfId="1348" builtinId="9" hidden="1"/>
    <cellStyle name="访问过的超链接" xfId="1350" builtinId="9" hidden="1"/>
    <cellStyle name="访问过的超链接" xfId="1352" builtinId="9" hidden="1"/>
    <cellStyle name="访问过的超链接" xfId="1354" builtinId="9" hidden="1"/>
    <cellStyle name="访问过的超链接" xfId="1356" builtinId="9" hidden="1"/>
    <cellStyle name="访问过的超链接" xfId="1358" builtinId="9" hidden="1"/>
    <cellStyle name="访问过的超链接" xfId="1360" builtinId="9" hidden="1"/>
    <cellStyle name="访问过的超链接" xfId="1362" builtinId="9" hidden="1"/>
    <cellStyle name="访问过的超链接" xfId="1364" builtinId="9" hidden="1"/>
    <cellStyle name="访问过的超链接" xfId="1366" builtinId="9" hidden="1"/>
    <cellStyle name="访问过的超链接" xfId="1368" builtinId="9" hidden="1"/>
    <cellStyle name="访问过的超链接" xfId="1370" builtinId="9" hidden="1"/>
    <cellStyle name="访问过的超链接" xfId="1372" builtinId="9" hidden="1"/>
    <cellStyle name="访问过的超链接" xfId="1374" builtinId="9" hidden="1"/>
    <cellStyle name="访问过的超链接" xfId="1376" builtinId="9" hidden="1"/>
    <cellStyle name="访问过的超链接" xfId="1378" builtinId="9" hidden="1"/>
    <cellStyle name="访问过的超链接" xfId="1380" builtinId="9" hidden="1"/>
    <cellStyle name="访问过的超链接" xfId="1382" builtinId="9" hidden="1"/>
    <cellStyle name="访问过的超链接" xfId="1384" builtinId="9" hidden="1"/>
    <cellStyle name="访问过的超链接" xfId="1386" builtinId="9" hidden="1"/>
    <cellStyle name="访问过的超链接" xfId="1388" builtinId="9" hidden="1"/>
    <cellStyle name="访问过的超链接" xfId="1390" builtinId="9" hidden="1"/>
    <cellStyle name="访问过的超链接" xfId="1392" builtinId="9" hidden="1"/>
    <cellStyle name="访问过的超链接" xfId="1394" builtinId="9" hidden="1"/>
    <cellStyle name="访问过的超链接" xfId="1396" builtinId="9" hidden="1"/>
    <cellStyle name="访问过的超链接" xfId="1398" builtinId="9" hidden="1"/>
    <cellStyle name="访问过的超链接" xfId="1400" builtinId="9" hidden="1"/>
    <cellStyle name="访问过的超链接" xfId="1402" builtinId="9" hidden="1"/>
    <cellStyle name="访问过的超链接" xfId="1404" builtinId="9" hidden="1"/>
    <cellStyle name="访问过的超链接" xfId="1406" builtinId="9" hidden="1"/>
    <cellStyle name="访问过的超链接" xfId="1408" builtinId="9" hidden="1"/>
    <cellStyle name="访问过的超链接" xfId="1410" builtinId="9" hidden="1"/>
    <cellStyle name="访问过的超链接" xfId="1412" builtinId="9" hidden="1"/>
    <cellStyle name="访问过的超链接" xfId="1414" builtinId="9" hidden="1"/>
    <cellStyle name="访问过的超链接" xfId="1416" builtinId="9" hidden="1"/>
    <cellStyle name="访问过的超链接" xfId="1418" builtinId="9" hidden="1"/>
    <cellStyle name="访问过的超链接" xfId="1420" builtinId="9" hidden="1"/>
    <cellStyle name="访问过的超链接" xfId="1422" builtinId="9" hidden="1"/>
    <cellStyle name="访问过的超链接" xfId="1424" builtinId="9" hidden="1"/>
    <cellStyle name="访问过的超链接" xfId="1426" builtinId="9" hidden="1"/>
    <cellStyle name="访问过的超链接" xfId="1428" builtinId="9" hidden="1"/>
    <cellStyle name="访问过的超链接" xfId="1430" builtinId="9" hidden="1"/>
    <cellStyle name="访问过的超链接" xfId="1432" builtinId="9" hidden="1"/>
    <cellStyle name="访问过的超链接" xfId="1434" builtinId="9" hidden="1"/>
    <cellStyle name="访问过的超链接" xfId="1436" builtinId="9" hidden="1"/>
    <cellStyle name="访问过的超链接" xfId="1438" builtinId="9" hidden="1"/>
    <cellStyle name="访问过的超链接" xfId="1440" builtinId="9" hidden="1"/>
    <cellStyle name="访问过的超链接" xfId="1442" builtinId="9" hidden="1"/>
    <cellStyle name="访问过的超链接" xfId="1444" builtinId="9" hidden="1"/>
    <cellStyle name="访问过的超链接" xfId="1446" builtinId="9" hidden="1"/>
    <cellStyle name="访问过的超链接" xfId="1448" builtinId="9" hidden="1"/>
    <cellStyle name="访问过的超链接" xfId="1450" builtinId="9" hidden="1"/>
    <cellStyle name="访问过的超链接" xfId="1452" builtinId="9" hidden="1"/>
    <cellStyle name="访问过的超链接" xfId="1454" builtinId="9" hidden="1"/>
    <cellStyle name="访问过的超链接" xfId="1456" builtinId="9" hidden="1"/>
    <cellStyle name="访问过的超链接" xfId="1458" builtinId="9" hidden="1"/>
    <cellStyle name="访问过的超链接" xfId="1460" builtinId="9" hidden="1"/>
    <cellStyle name="访问过的超链接" xfId="1462" builtinId="9" hidden="1"/>
    <cellStyle name="访问过的超链接" xfId="1464" builtinId="9" hidden="1"/>
    <cellStyle name="访问过的超链接" xfId="1466" builtinId="9" hidden="1"/>
    <cellStyle name="访问过的超链接" xfId="1468" builtinId="9" hidden="1"/>
    <cellStyle name="访问过的超链接" xfId="1470" builtinId="9" hidden="1"/>
    <cellStyle name="访问过的超链接" xfId="1472" builtinId="9" hidden="1"/>
    <cellStyle name="访问过的超链接" xfId="1474" builtinId="9" hidden="1"/>
    <cellStyle name="访问过的超链接" xfId="1476" builtinId="9" hidden="1"/>
    <cellStyle name="访问过的超链接" xfId="1478" builtinId="9" hidden="1"/>
    <cellStyle name="访问过的超链接" xfId="1480" builtinId="9" hidden="1"/>
    <cellStyle name="访问过的超链接" xfId="1482" builtinId="9" hidden="1"/>
    <cellStyle name="访问过的超链接" xfId="1484" builtinId="9" hidden="1"/>
    <cellStyle name="访问过的超链接" xfId="1486" builtinId="9" hidden="1"/>
    <cellStyle name="访问过的超链接" xfId="1488" builtinId="9" hidden="1"/>
    <cellStyle name="访问过的超链接" xfId="1490" builtinId="9" hidden="1"/>
    <cellStyle name="访问过的超链接" xfId="1492" builtinId="9" hidden="1"/>
    <cellStyle name="访问过的超链接" xfId="1494" builtinId="9" hidden="1"/>
    <cellStyle name="访问过的超链接" xfId="1496" builtinId="9" hidden="1"/>
    <cellStyle name="访问过的超链接" xfId="1498" builtinId="9" hidden="1"/>
    <cellStyle name="访问过的超链接" xfId="1500" builtinId="9" hidden="1"/>
    <cellStyle name="访问过的超链接" xfId="1502" builtinId="9" hidden="1"/>
    <cellStyle name="访问过的超链接" xfId="1504" builtinId="9" hidden="1"/>
    <cellStyle name="访问过的超链接" xfId="1506" builtinId="9" hidden="1"/>
    <cellStyle name="访问过的超链接" xfId="1508" builtinId="9" hidden="1"/>
    <cellStyle name="访问过的超链接" xfId="1510" builtinId="9" hidden="1"/>
    <cellStyle name="访问过的超链接" xfId="1512" builtinId="9" hidden="1"/>
    <cellStyle name="访问过的超链接" xfId="1514" builtinId="9" hidden="1"/>
    <cellStyle name="访问过的超链接" xfId="1516" builtinId="9" hidden="1"/>
    <cellStyle name="访问过的超链接" xfId="1518" builtinId="9" hidden="1"/>
    <cellStyle name="访问过的超链接" xfId="1520" builtinId="9" hidden="1"/>
    <cellStyle name="访问过的超链接" xfId="1522" builtinId="9" hidden="1"/>
    <cellStyle name="访问过的超链接" xfId="1524" builtinId="9" hidden="1"/>
    <cellStyle name="访问过的超链接" xfId="1526" builtinId="9" hidden="1"/>
    <cellStyle name="访问过的超链接" xfId="1528" builtinId="9" hidden="1"/>
    <cellStyle name="访问过的超链接" xfId="1530" builtinId="9" hidden="1"/>
    <cellStyle name="访问过的超链接" xfId="1532" builtinId="9" hidden="1"/>
    <cellStyle name="访问过的超链接" xfId="1534" builtinId="9" hidden="1"/>
    <cellStyle name="访问过的超链接" xfId="1536" builtinId="9" hidden="1"/>
    <cellStyle name="访问过的超链接" xfId="1538" builtinId="9" hidden="1"/>
    <cellStyle name="访问过的超链接" xfId="1540" builtinId="9" hidden="1"/>
    <cellStyle name="访问过的超链接" xfId="1542" builtinId="9" hidden="1"/>
    <cellStyle name="访问过的超链接" xfId="1544" builtinId="9" hidden="1"/>
    <cellStyle name="访问过的超链接" xfId="1546" builtinId="9" hidden="1"/>
    <cellStyle name="访问过的超链接" xfId="1548" builtinId="9" hidden="1"/>
    <cellStyle name="访问过的超链接" xfId="1550" builtinId="9" hidden="1"/>
    <cellStyle name="访问过的超链接" xfId="1552" builtinId="9" hidden="1"/>
    <cellStyle name="访问过的超链接" xfId="1554" builtinId="9" hidden="1"/>
    <cellStyle name="访问过的超链接" xfId="1556" builtinId="9" hidden="1"/>
    <cellStyle name="访问过的超链接" xfId="1558" builtinId="9" hidden="1"/>
    <cellStyle name="访问过的超链接" xfId="1560" builtinId="9" hidden="1"/>
    <cellStyle name="访问过的超链接" xfId="1562" builtinId="9" hidden="1"/>
    <cellStyle name="访问过的超链接" xfId="1564" builtinId="9" hidden="1"/>
    <cellStyle name="访问过的超链接" xfId="1566" builtinId="9" hidden="1"/>
    <cellStyle name="访问过的超链接" xfId="1568" builtinId="9" hidden="1"/>
    <cellStyle name="访问过的超链接" xfId="1570" builtinId="9" hidden="1"/>
    <cellStyle name="访问过的超链接" xfId="1572" builtinId="9" hidden="1"/>
    <cellStyle name="访问过的超链接" xfId="1574" builtinId="9" hidden="1"/>
    <cellStyle name="访问过的超链接" xfId="1576" builtinId="9" hidden="1"/>
    <cellStyle name="访问过的超链接" xfId="1578" builtinId="9" hidden="1"/>
    <cellStyle name="访问过的超链接" xfId="1580" builtinId="9" hidden="1"/>
    <cellStyle name="访问过的超链接" xfId="1582" builtinId="9" hidden="1"/>
    <cellStyle name="访问过的超链接" xfId="1584" builtinId="9" hidden="1"/>
    <cellStyle name="访问过的超链接" xfId="1586" builtinId="9" hidden="1"/>
    <cellStyle name="访问过的超链接" xfId="1588" builtinId="9" hidden="1"/>
    <cellStyle name="访问过的超链接" xfId="1590" builtinId="9" hidden="1"/>
    <cellStyle name="访问过的超链接" xfId="1592" builtinId="9" hidden="1"/>
    <cellStyle name="访问过的超链接" xfId="1594" builtinId="9" hidden="1"/>
    <cellStyle name="访问过的超链接" xfId="1596" builtinId="9" hidden="1"/>
    <cellStyle name="访问过的超链接" xfId="1598" builtinId="9" hidden="1"/>
    <cellStyle name="访问过的超链接" xfId="1599" builtinId="9" hidden="1"/>
    <cellStyle name="访问过的超链接" xfId="1600" builtinId="9" hidden="1"/>
    <cellStyle name="访问过的超链接" xfId="1601" builtinId="9" hidden="1"/>
    <cellStyle name="访问过的超链接" xfId="1602" builtinId="9" hidden="1"/>
    <cellStyle name="访问过的超链接" xfId="1603" builtinId="9" hidden="1"/>
    <cellStyle name="访问过的超链接" xfId="1604" builtinId="9" hidden="1"/>
    <cellStyle name="访问过的超链接" xfId="1605" builtinId="9" hidden="1"/>
    <cellStyle name="访问过的超链接" xfId="1606" builtinId="9" hidden="1"/>
    <cellStyle name="访问过的超链接" xfId="1607" builtinId="9" hidden="1"/>
    <cellStyle name="访问过的超链接" xfId="1608" builtinId="9" hidden="1"/>
    <cellStyle name="访问过的超链接" xfId="1609" builtinId="9" hidden="1"/>
    <cellStyle name="访问过的超链接" xfId="1610" builtinId="9" hidden="1"/>
    <cellStyle name="访问过的超链接" xfId="1611" builtinId="9" hidden="1"/>
    <cellStyle name="访问过的超链接" xfId="1612" builtinId="9" hidden="1"/>
    <cellStyle name="访问过的超链接" xfId="1613" builtinId="9" hidden="1"/>
    <cellStyle name="访问过的超链接" xfId="1614" builtinId="9" hidden="1"/>
    <cellStyle name="访问过的超链接" xfId="1615" builtinId="9" hidden="1"/>
    <cellStyle name="访问过的超链接" xfId="1616" builtinId="9" hidden="1"/>
    <cellStyle name="访问过的超链接" xfId="1617" builtinId="9" hidden="1"/>
    <cellStyle name="访问过的超链接" xfId="1618" builtinId="9" hidden="1"/>
    <cellStyle name="访问过的超链接" xfId="1619" builtinId="9" hidden="1"/>
    <cellStyle name="访问过的超链接" xfId="1620" builtinId="9" hidden="1"/>
    <cellStyle name="访问过的超链接" xfId="1621" builtinId="9" hidden="1"/>
    <cellStyle name="访问过的超链接" xfId="1622" builtinId="9" hidden="1"/>
    <cellStyle name="访问过的超链接" xfId="1623" builtinId="9" hidden="1"/>
    <cellStyle name="访问过的超链接" xfId="1624" builtinId="9" hidden="1"/>
    <cellStyle name="访问过的超链接" xfId="1625" builtinId="9" hidden="1"/>
    <cellStyle name="访问过的超链接" xfId="1626" builtinId="9" hidden="1"/>
    <cellStyle name="访问过的超链接" xfId="1627" builtinId="9" hidden="1"/>
    <cellStyle name="访问过的超链接" xfId="1628" builtinId="9" hidden="1"/>
    <cellStyle name="访问过的超链接" xfId="1629" builtinId="9" hidden="1"/>
    <cellStyle name="访问过的超链接" xfId="1630" builtinId="9" hidden="1"/>
    <cellStyle name="访问过的超链接" xfId="1631" builtinId="9" hidden="1"/>
    <cellStyle name="访问过的超链接" xfId="1632" builtinId="9" hidden="1"/>
    <cellStyle name="访问过的超链接" xfId="1633" builtinId="9" hidden="1"/>
    <cellStyle name="访问过的超链接" xfId="1634" builtinId="9" hidden="1"/>
    <cellStyle name="访问过的超链接" xfId="1635" builtinId="9" hidden="1"/>
    <cellStyle name="访问过的超链接" xfId="1636" builtinId="9" hidden="1"/>
    <cellStyle name="访问过的超链接" xfId="1637" builtinId="9" hidden="1"/>
    <cellStyle name="访问过的超链接" xfId="1638" builtinId="9" hidden="1"/>
    <cellStyle name="访问过的超链接" xfId="1639" builtinId="9" hidden="1"/>
    <cellStyle name="访问过的超链接" xfId="1640" builtinId="9" hidden="1"/>
    <cellStyle name="访问过的超链接" xfId="1641" builtinId="9" hidden="1"/>
    <cellStyle name="访问过的超链接" xfId="1642" builtinId="9" hidden="1"/>
    <cellStyle name="访问过的超链接" xfId="1643" builtinId="9" hidden="1"/>
    <cellStyle name="访问过的超链接" xfId="1644" builtinId="9" hidden="1"/>
    <cellStyle name="访问过的超链接" xfId="1645" builtinId="9" hidden="1"/>
    <cellStyle name="访问过的超链接" xfId="1646" builtinId="9" hidden="1"/>
    <cellStyle name="访问过的超链接" xfId="1647" builtinId="9" hidden="1"/>
    <cellStyle name="访问过的超链接" xfId="1648" builtinId="9" hidden="1"/>
    <cellStyle name="访问过的超链接" xfId="1649" builtinId="9" hidden="1"/>
    <cellStyle name="访问过的超链接" xfId="1650" builtinId="9" hidden="1"/>
    <cellStyle name="访问过的超链接" xfId="1651" builtinId="9" hidden="1"/>
    <cellStyle name="访问过的超链接" xfId="1652" builtinId="9" hidden="1"/>
    <cellStyle name="访问过的超链接" xfId="1653" builtinId="9" hidden="1"/>
    <cellStyle name="访问过的超链接" xfId="1654" builtinId="9" hidden="1"/>
    <cellStyle name="访问过的超链接" xfId="1655" builtinId="9" hidden="1"/>
    <cellStyle name="访问过的超链接" xfId="1656" builtinId="9" hidden="1"/>
    <cellStyle name="访问过的超链接" xfId="1657" builtinId="9" hidden="1"/>
    <cellStyle name="访问过的超链接" xfId="1658" builtinId="9" hidden="1"/>
    <cellStyle name="访问过的超链接" xfId="1659" builtinId="9" hidden="1"/>
    <cellStyle name="访问过的超链接" xfId="1660" builtinId="9" hidden="1"/>
    <cellStyle name="访问过的超链接" xfId="1661" builtinId="9" hidden="1"/>
    <cellStyle name="访问过的超链接" xfId="1662" builtinId="9" hidden="1"/>
    <cellStyle name="访问过的超链接" xfId="1663" builtinId="9" hidden="1"/>
    <cellStyle name="访问过的超链接" xfId="1664" builtinId="9" hidden="1"/>
    <cellStyle name="访问过的超链接" xfId="1665" builtinId="9" hidden="1"/>
    <cellStyle name="访问过的超链接" xfId="1666" builtinId="9" hidden="1"/>
    <cellStyle name="访问过的超链接" xfId="1667" builtinId="9" hidden="1"/>
    <cellStyle name="访问过的超链接" xfId="1668" builtinId="9" hidden="1"/>
    <cellStyle name="访问过的超链接" xfId="1669" builtinId="9" hidden="1"/>
    <cellStyle name="访问过的超链接" xfId="1670" builtinId="9" hidden="1"/>
    <cellStyle name="访问过的超链接" xfId="1671" builtinId="9" hidden="1"/>
    <cellStyle name="访问过的超链接" xfId="1672" builtinId="9" hidden="1"/>
    <cellStyle name="访问过的超链接" xfId="1673" builtinId="9" hidden="1"/>
    <cellStyle name="访问过的超链接" xfId="1674" builtinId="9" hidden="1"/>
    <cellStyle name="访问过的超链接" xfId="1675" builtinId="9" hidden="1"/>
    <cellStyle name="访问过的超链接" xfId="1676" builtinId="9" hidden="1"/>
    <cellStyle name="访问过的超链接" xfId="1677" builtinId="9" hidden="1"/>
    <cellStyle name="访问过的超链接" xfId="1678" builtinId="9" hidden="1"/>
    <cellStyle name="访问过的超链接" xfId="1679" builtinId="9" hidden="1"/>
    <cellStyle name="访问过的超链接" xfId="1680" builtinId="9" hidden="1"/>
    <cellStyle name="访问过的超链接" xfId="1681" builtinId="9" hidden="1"/>
    <cellStyle name="访问过的超链接" xfId="1682" builtinId="9" hidden="1"/>
    <cellStyle name="访问过的超链接" xfId="1683" builtinId="9" hidden="1"/>
    <cellStyle name="访问过的超链接" xfId="1684" builtinId="9" hidden="1"/>
    <cellStyle name="访问过的超链接" xfId="1685" builtinId="9" hidden="1"/>
    <cellStyle name="访问过的超链接" xfId="1686" builtinId="9" hidden="1"/>
    <cellStyle name="访问过的超链接" xfId="1687" builtinId="9" hidden="1"/>
    <cellStyle name="访问过的超链接" xfId="1688" builtinId="9" hidden="1"/>
    <cellStyle name="访问过的超链接" xfId="1689" builtinId="9" hidden="1"/>
    <cellStyle name="访问过的超链接" xfId="1690" builtinId="9" hidden="1"/>
    <cellStyle name="访问过的超链接" xfId="1691" builtinId="9" hidden="1"/>
    <cellStyle name="访问过的超链接" xfId="1692" builtinId="9" hidden="1"/>
    <cellStyle name="访问过的超链接" xfId="1693" builtinId="9" hidden="1"/>
    <cellStyle name="访问过的超链接" xfId="1694" builtinId="9" hidden="1"/>
    <cellStyle name="访问过的超链接" xfId="1695" builtinId="9" hidden="1"/>
    <cellStyle name="访问过的超链接" xfId="1696" builtinId="9" hidden="1"/>
    <cellStyle name="访问过的超链接" xfId="1697" builtinId="9" hidden="1"/>
    <cellStyle name="访问过的超链接" xfId="1698" builtinId="9" hidden="1"/>
    <cellStyle name="访问过的超链接" xfId="1699" builtinId="9" hidden="1"/>
    <cellStyle name="访问过的超链接" xfId="1700" builtinId="9" hidden="1"/>
    <cellStyle name="访问过的超链接" xfId="1701" builtinId="9" hidden="1"/>
    <cellStyle name="访问过的超链接" xfId="1702" builtinId="9" hidden="1"/>
    <cellStyle name="访问过的超链接" xfId="1703" builtinId="9" hidden="1"/>
    <cellStyle name="访问过的超链接" xfId="1704" builtinId="9" hidden="1"/>
    <cellStyle name="访问过的超链接" xfId="1705" builtinId="9" hidden="1"/>
    <cellStyle name="访问过的超链接" xfId="1706" builtinId="9" hidden="1"/>
    <cellStyle name="访问过的超链接" xfId="1707" builtinId="9" hidden="1"/>
    <cellStyle name="访问过的超链接" xfId="1708" builtinId="9" hidden="1"/>
    <cellStyle name="访问过的超链接" xfId="1709" builtinId="9" hidden="1"/>
    <cellStyle name="访问过的超链接" xfId="1710" builtinId="9" hidden="1"/>
    <cellStyle name="访问过的超链接" xfId="1711" builtinId="9" hidden="1"/>
    <cellStyle name="访问过的超链接" xfId="1712" builtinId="9" hidden="1"/>
    <cellStyle name="访问过的超链接" xfId="1713" builtinId="9" hidden="1"/>
    <cellStyle name="访问过的超链接" xfId="1714" builtinId="9" hidden="1"/>
    <cellStyle name="访问过的超链接" xfId="1715" builtinId="9" hidden="1"/>
    <cellStyle name="访问过的超链接" xfId="1716" builtinId="9" hidden="1"/>
    <cellStyle name="访问过的超链接" xfId="1717" builtinId="9" hidden="1"/>
    <cellStyle name="访问过的超链接" xfId="1718" builtinId="9" hidden="1"/>
    <cellStyle name="访问过的超链接" xfId="1719" builtinId="9" hidden="1"/>
    <cellStyle name="访问过的超链接" xfId="1720" builtinId="9" hidden="1"/>
    <cellStyle name="访问过的超链接" xfId="1721" builtinId="9" hidden="1"/>
    <cellStyle name="访问过的超链接" xfId="1723" builtinId="9" hidden="1"/>
    <cellStyle name="访问过的超链接" xfId="1725" builtinId="9" hidden="1"/>
    <cellStyle name="访问过的超链接" xfId="1727" builtinId="9" hidden="1"/>
    <cellStyle name="访问过的超链接" xfId="1729" builtinId="9" hidden="1"/>
    <cellStyle name="访问过的超链接" xfId="1731" builtinId="9" hidden="1"/>
    <cellStyle name="访问过的超链接" xfId="1733" builtinId="9" hidden="1"/>
    <cellStyle name="访问过的超链接" xfId="1735" builtinId="9" hidden="1"/>
    <cellStyle name="访问过的超链接" xfId="1737" builtinId="9" hidden="1"/>
    <cellStyle name="访问过的超链接" xfId="1739" builtinId="9" hidden="1"/>
    <cellStyle name="访问过的超链接" xfId="1741" builtinId="9" hidden="1"/>
    <cellStyle name="访问过的超链接" xfId="1743" builtinId="9" hidden="1"/>
    <cellStyle name="访问过的超链接" xfId="1745" builtinId="9" hidden="1"/>
    <cellStyle name="访问过的超链接" xfId="1747" builtinId="9" hidden="1"/>
    <cellStyle name="访问过的超链接" xfId="1749" builtinId="9" hidden="1"/>
    <cellStyle name="访问过的超链接" xfId="1751" builtinId="9" hidden="1"/>
    <cellStyle name="访问过的超链接" xfId="1753" builtinId="9" hidden="1"/>
    <cellStyle name="访问过的超链接" xfId="1755" builtinId="9" hidden="1"/>
    <cellStyle name="访问过的超链接" xfId="1757" builtinId="9" hidden="1"/>
    <cellStyle name="访问过的超链接" xfId="1759" builtinId="9" hidden="1"/>
    <cellStyle name="访问过的超链接" xfId="1761" builtinId="9" hidden="1"/>
    <cellStyle name="访问过的超链接" xfId="1763" builtinId="9" hidden="1"/>
    <cellStyle name="访问过的超链接" xfId="1765" builtinId="9" hidden="1"/>
    <cellStyle name="访问过的超链接" xfId="1767" builtinId="9" hidden="1"/>
    <cellStyle name="访问过的超链接" xfId="1769" builtinId="9" hidden="1"/>
    <cellStyle name="访问过的超链接" xfId="1771" builtinId="9" hidden="1"/>
    <cellStyle name="访问过的超链接" xfId="1773" builtinId="9" hidden="1"/>
    <cellStyle name="访问过的超链接" xfId="1775" builtinId="9" hidden="1"/>
    <cellStyle name="访问过的超链接" xfId="1777" builtinId="9" hidden="1"/>
    <cellStyle name="访问过的超链接" xfId="1779" builtinId="9" hidden="1"/>
    <cellStyle name="访问过的超链接" xfId="1781" builtinId="9" hidden="1"/>
    <cellStyle name="访问过的超链接" xfId="1783" builtinId="9" hidden="1"/>
    <cellStyle name="访问过的超链接" xfId="1785" builtinId="9" hidden="1"/>
    <cellStyle name="访问过的超链接" xfId="1787" builtinId="9" hidden="1"/>
    <cellStyle name="访问过的超链接" xfId="1789" builtinId="9" hidden="1"/>
    <cellStyle name="访问过的超链接" xfId="1791" builtinId="9" hidden="1"/>
    <cellStyle name="访问过的超链接" xfId="1793" builtinId="9" hidden="1"/>
    <cellStyle name="访问过的超链接" xfId="1795" builtinId="9" hidden="1"/>
    <cellStyle name="访问过的超链接" xfId="1797" builtinId="9" hidden="1"/>
    <cellStyle name="访问过的超链接" xfId="1799" builtinId="9" hidden="1"/>
    <cellStyle name="访问过的超链接" xfId="1801" builtinId="9" hidden="1"/>
    <cellStyle name="访问过的超链接" xfId="1803" builtinId="9" hidden="1"/>
    <cellStyle name="访问过的超链接" xfId="1805" builtinId="9" hidden="1"/>
    <cellStyle name="访问过的超链接" xfId="1807" builtinId="9" hidden="1"/>
    <cellStyle name="访问过的超链接" xfId="1809" builtinId="9" hidden="1"/>
    <cellStyle name="访问过的超链接" xfId="1811" builtinId="9" hidden="1"/>
    <cellStyle name="访问过的超链接" xfId="1813" builtinId="9" hidden="1"/>
    <cellStyle name="访问过的超链接" xfId="1815" builtinId="9" hidden="1"/>
    <cellStyle name="访问过的超链接" xfId="1817" builtinId="9" hidden="1"/>
    <cellStyle name="访问过的超链接" xfId="1819" builtinId="9" hidden="1"/>
    <cellStyle name="访问过的超链接" xfId="1821" builtinId="9" hidden="1"/>
    <cellStyle name="访问过的超链接" xfId="1823" builtinId="9" hidden="1"/>
    <cellStyle name="访问过的超链接" xfId="1825" builtinId="9" hidden="1"/>
    <cellStyle name="访问过的超链接" xfId="1827" builtinId="9" hidden="1"/>
    <cellStyle name="访问过的超链接" xfId="1829" builtinId="9" hidden="1"/>
    <cellStyle name="访问过的超链接" xfId="1831" builtinId="9" hidden="1"/>
    <cellStyle name="访问过的超链接" xfId="1833" builtinId="9" hidden="1"/>
    <cellStyle name="访问过的超链接" xfId="1835" builtinId="9" hidden="1"/>
    <cellStyle name="访问过的超链接" xfId="1837" builtinId="9" hidden="1"/>
    <cellStyle name="访问过的超链接" xfId="1839" builtinId="9" hidden="1"/>
    <cellStyle name="访问过的超链接" xfId="1841" builtinId="9" hidden="1"/>
    <cellStyle name="访问过的超链接" xfId="1843" builtinId="9" hidden="1"/>
    <cellStyle name="访问过的超链接" xfId="1845" builtinId="9" hidden="1"/>
    <cellStyle name="访问过的超链接" xfId="1847" builtinId="9" hidden="1"/>
    <cellStyle name="访问过的超链接" xfId="1849" builtinId="9" hidden="1"/>
    <cellStyle name="访问过的超链接" xfId="1851" builtinId="9" hidden="1"/>
    <cellStyle name="访问过的超链接" xfId="1853" builtinId="9" hidden="1"/>
    <cellStyle name="访问过的超链接" xfId="1855" builtinId="9" hidden="1"/>
    <cellStyle name="访问过的超链接" xfId="1857" builtinId="9" hidden="1"/>
    <cellStyle name="访问过的超链接" xfId="1859" builtinId="9" hidden="1"/>
    <cellStyle name="访问过的超链接" xfId="1861" builtinId="9" hidden="1"/>
    <cellStyle name="访问过的超链接" xfId="1863" builtinId="9" hidden="1"/>
    <cellStyle name="访问过的超链接" xfId="1865" builtinId="9" hidden="1"/>
    <cellStyle name="访问过的超链接" xfId="1867" builtinId="9" hidden="1"/>
    <cellStyle name="访问过的超链接" xfId="1869" builtinId="9" hidden="1"/>
    <cellStyle name="访问过的超链接" xfId="1871" builtinId="9" hidden="1"/>
    <cellStyle name="访问过的超链接" xfId="1873" builtinId="9" hidden="1"/>
    <cellStyle name="访问过的超链接" xfId="1875" builtinId="9" hidden="1"/>
    <cellStyle name="访问过的超链接" xfId="1877" builtinId="9" hidden="1"/>
    <cellStyle name="访问过的超链接" xfId="1879" builtinId="9" hidden="1"/>
    <cellStyle name="访问过的超链接" xfId="1881" builtinId="9" hidden="1"/>
    <cellStyle name="访问过的超链接" xfId="1883" builtinId="9" hidden="1"/>
    <cellStyle name="访问过的超链接" xfId="1885" builtinId="9" hidden="1"/>
    <cellStyle name="访问过的超链接" xfId="1887" builtinId="9" hidden="1"/>
    <cellStyle name="访问过的超链接" xfId="1889" builtinId="9" hidden="1"/>
    <cellStyle name="访问过的超链接" xfId="1891" builtinId="9" hidden="1"/>
    <cellStyle name="访问过的超链接" xfId="1893" builtinId="9" hidden="1"/>
    <cellStyle name="访问过的超链接" xfId="1895" builtinId="9" hidden="1"/>
    <cellStyle name="访问过的超链接" xfId="1897" builtinId="9" hidden="1"/>
    <cellStyle name="访问过的超链接" xfId="1899" builtinId="9" hidden="1"/>
    <cellStyle name="访问过的超链接" xfId="1901" builtinId="9" hidden="1"/>
    <cellStyle name="访问过的超链接" xfId="1903" builtinId="9" hidden="1"/>
    <cellStyle name="访问过的超链接" xfId="1905" builtinId="9" hidden="1"/>
    <cellStyle name="访问过的超链接" xfId="1907" builtinId="9" hidden="1"/>
    <cellStyle name="访问过的超链接" xfId="1909" builtinId="9" hidden="1"/>
    <cellStyle name="访问过的超链接" xfId="1911" builtinId="9" hidden="1"/>
    <cellStyle name="访问过的超链接" xfId="1913" builtinId="9" hidden="1"/>
    <cellStyle name="访问过的超链接" xfId="1915" builtinId="9" hidden="1"/>
    <cellStyle name="访问过的超链接" xfId="1917" builtinId="9" hidden="1"/>
    <cellStyle name="访问过的超链接" xfId="1919" builtinId="9" hidden="1"/>
    <cellStyle name="访问过的超链接" xfId="1921" builtinId="9" hidden="1"/>
    <cellStyle name="访问过的超链接" xfId="1923" builtinId="9" hidden="1"/>
    <cellStyle name="访问过的超链接" xfId="1925" builtinId="9" hidden="1"/>
    <cellStyle name="访问过的超链接" xfId="1927" builtinId="9" hidden="1"/>
    <cellStyle name="访问过的超链接" xfId="1929" builtinId="9" hidden="1"/>
    <cellStyle name="访问过的超链接" xfId="1931" builtinId="9" hidden="1"/>
    <cellStyle name="访问过的超链接" xfId="1933" builtinId="9" hidden="1"/>
    <cellStyle name="访问过的超链接" xfId="1935" builtinId="9" hidden="1"/>
    <cellStyle name="访问过的超链接" xfId="1939" builtinId="9" hidden="1"/>
    <cellStyle name="访问过的超链接" xfId="1942" builtinId="9" hidden="1"/>
    <cellStyle name="访问过的超链接" xfId="1944" builtinId="9" hidden="1"/>
    <cellStyle name="访问过的超链接" xfId="1946" builtinId="9" hidden="1"/>
    <cellStyle name="访问过的超链接" xfId="1948" builtinId="9" hidden="1"/>
    <cellStyle name="访问过的超链接" xfId="1950" builtinId="9" hidden="1"/>
    <cellStyle name="访问过的超链接" xfId="1952" builtinId="9" hidden="1"/>
    <cellStyle name="访问过的超链接" xfId="1954" builtinId="9" hidden="1"/>
    <cellStyle name="访问过的超链接" xfId="1956" builtinId="9" hidden="1"/>
    <cellStyle name="访问过的超链接" xfId="1958" builtinId="9" hidden="1"/>
    <cellStyle name="访问过的超链接" xfId="1960" builtinId="9" hidden="1"/>
    <cellStyle name="访问过的超链接" xfId="1962" builtinId="9" hidden="1"/>
    <cellStyle name="访问过的超链接" xfId="1964" builtinId="9" hidden="1"/>
    <cellStyle name="访问过的超链接" xfId="1966" builtinId="9" hidden="1"/>
    <cellStyle name="访问过的超链接" xfId="1968" builtinId="9" hidden="1"/>
    <cellStyle name="访问过的超链接" xfId="1970" builtinId="9" hidden="1"/>
    <cellStyle name="访问过的超链接" xfId="1972" builtinId="9" hidden="1"/>
    <cellStyle name="访问过的超链接" xfId="1974" builtinId="9" hidden="1"/>
    <cellStyle name="访问过的超链接" xfId="1976" builtinId="9" hidden="1"/>
    <cellStyle name="访问过的超链接" xfId="1978" builtinId="9" hidden="1"/>
    <cellStyle name="访问过的超链接" xfId="1980" builtinId="9" hidden="1"/>
    <cellStyle name="访问过的超链接" xfId="1982" builtinId="9" hidden="1"/>
    <cellStyle name="访问过的超链接" xfId="1984" builtinId="9" hidden="1"/>
    <cellStyle name="访问过的超链接" xfId="1986" builtinId="9" hidden="1"/>
    <cellStyle name="访问过的超链接" xfId="1988" builtinId="9" hidden="1"/>
    <cellStyle name="访问过的超链接" xfId="1990" builtinId="9" hidden="1"/>
    <cellStyle name="访问过的超链接" xfId="1992" builtinId="9" hidden="1"/>
    <cellStyle name="访问过的超链接" xfId="1994" builtinId="9" hidden="1"/>
    <cellStyle name="访问过的超链接" xfId="1996" builtinId="9" hidden="1"/>
    <cellStyle name="访问过的超链接" xfId="1998" builtinId="9" hidden="1"/>
    <cellStyle name="访问过的超链接" xfId="2000" builtinId="9" hidden="1"/>
    <cellStyle name="访问过的超链接" xfId="2002" builtinId="9" hidden="1"/>
    <cellStyle name="访问过的超链接" xfId="2004" builtinId="9" hidden="1"/>
    <cellStyle name="访问过的超链接" xfId="2006" builtinId="9" hidden="1"/>
    <cellStyle name="访问过的超链接" xfId="2008" builtinId="9" hidden="1"/>
    <cellStyle name="访问过的超链接" xfId="2010" builtinId="9" hidden="1"/>
    <cellStyle name="访问过的超链接" xfId="2012" builtinId="9" hidden="1"/>
    <cellStyle name="访问过的超链接" xfId="2014" builtinId="9" hidden="1"/>
    <cellStyle name="访问过的超链接" xfId="2016" builtinId="9" hidden="1"/>
    <cellStyle name="访问过的超链接" xfId="2018" builtinId="9" hidden="1"/>
    <cellStyle name="访问过的超链接" xfId="2020" builtinId="9" hidden="1"/>
    <cellStyle name="访问过的超链接" xfId="2022" builtinId="9" hidden="1"/>
    <cellStyle name="访问过的超链接" xfId="2024" builtinId="9" hidden="1"/>
    <cellStyle name="访问过的超链接" xfId="2026" builtinId="9" hidden="1"/>
    <cellStyle name="访问过的超链接" xfId="2028" builtinId="9" hidden="1"/>
    <cellStyle name="访问过的超链接" xfId="2030" builtinId="9" hidden="1"/>
    <cellStyle name="访问过的超链接" xfId="2032" builtinId="9" hidden="1"/>
    <cellStyle name="访问过的超链接" xfId="2034" builtinId="9" hidden="1"/>
    <cellStyle name="访问过的超链接" xfId="2036" builtinId="9" hidden="1"/>
    <cellStyle name="访问过的超链接" xfId="2038" builtinId="9" hidden="1"/>
    <cellStyle name="访问过的超链接" xfId="2040" builtinId="9" hidden="1"/>
    <cellStyle name="访问过的超链接" xfId="2042" builtinId="9" hidden="1"/>
    <cellStyle name="访问过的超链接" xfId="2044" builtinId="9" hidden="1"/>
    <cellStyle name="访问过的超链接" xfId="2046" builtinId="9" hidden="1"/>
    <cellStyle name="访问过的超链接" xfId="2048" builtinId="9" hidden="1"/>
    <cellStyle name="访问过的超链接" xfId="2050" builtinId="9" hidden="1"/>
    <cellStyle name="访问过的超链接" xfId="2052" builtinId="9" hidden="1"/>
    <cellStyle name="访问过的超链接" xfId="2054" builtinId="9" hidden="1"/>
    <cellStyle name="访问过的超链接" xfId="2056" builtinId="9" hidden="1"/>
    <cellStyle name="访问过的超链接" xfId="2058" builtinId="9" hidden="1"/>
    <cellStyle name="访问过的超链接" xfId="2060" builtinId="9" hidden="1"/>
    <cellStyle name="访问过的超链接" xfId="2062" builtinId="9" hidden="1"/>
    <cellStyle name="访问过的超链接" xfId="2064" builtinId="9" hidden="1"/>
    <cellStyle name="访问过的超链接" xfId="2066" builtinId="9" hidden="1"/>
    <cellStyle name="访问过的超链接" xfId="2068" builtinId="9" hidden="1"/>
    <cellStyle name="访问过的超链接" xfId="2070" builtinId="9" hidden="1"/>
    <cellStyle name="访问过的超链接" xfId="2072" builtinId="9" hidden="1"/>
    <cellStyle name="访问过的超链接" xfId="2074" builtinId="9" hidden="1"/>
    <cellStyle name="访问过的超链接" xfId="2076" builtinId="9" hidden="1"/>
    <cellStyle name="访问过的超链接" xfId="2078" builtinId="9" hidden="1"/>
    <cellStyle name="访问过的超链接" xfId="2080" builtinId="9" hidden="1"/>
    <cellStyle name="访问过的超链接" xfId="2082" builtinId="9" hidden="1"/>
    <cellStyle name="访问过的超链接" xfId="2084" builtinId="9" hidden="1"/>
    <cellStyle name="访问过的超链接" xfId="2086" builtinId="9" hidden="1"/>
    <cellStyle name="访问过的超链接" xfId="2088" builtinId="9" hidden="1"/>
    <cellStyle name="访问过的超链接" xfId="2090" builtinId="9" hidden="1"/>
    <cellStyle name="访问过的超链接" xfId="2092" builtinId="9" hidden="1"/>
    <cellStyle name="访问过的超链接" xfId="2094" builtinId="9" hidden="1"/>
    <cellStyle name="访问过的超链接" xfId="2096" builtinId="9" hidden="1"/>
    <cellStyle name="访问过的超链接" xfId="2098" builtinId="9" hidden="1"/>
    <cellStyle name="访问过的超链接" xfId="2100" builtinId="9" hidden="1"/>
    <cellStyle name="访问过的超链接" xfId="2102" builtinId="9" hidden="1"/>
    <cellStyle name="访问过的超链接" xfId="2104" builtinId="9" hidden="1"/>
    <cellStyle name="访问过的超链接" xfId="2106" builtinId="9" hidden="1"/>
    <cellStyle name="访问过的超链接" xfId="2108" builtinId="9" hidden="1"/>
    <cellStyle name="访问过的超链接" xfId="2110" builtinId="9" hidden="1"/>
    <cellStyle name="访问过的超链接" xfId="2112" builtinId="9" hidden="1"/>
    <cellStyle name="访问过的超链接" xfId="2114" builtinId="9" hidden="1"/>
    <cellStyle name="访问过的超链接" xfId="2116" builtinId="9" hidden="1"/>
    <cellStyle name="访问过的超链接" xfId="2118" builtinId="9" hidden="1"/>
    <cellStyle name="访问过的超链接" xfId="2120" builtinId="9" hidden="1"/>
    <cellStyle name="访问过的超链接" xfId="2122" builtinId="9" hidden="1"/>
    <cellStyle name="访问过的超链接" xfId="2124" builtinId="9" hidden="1"/>
    <cellStyle name="访问过的超链接" xfId="2126" builtinId="9" hidden="1"/>
    <cellStyle name="访问过的超链接" xfId="2128" builtinId="9" hidden="1"/>
    <cellStyle name="访问过的超链接" xfId="2130" builtinId="9" hidden="1"/>
    <cellStyle name="访问过的超链接" xfId="2132" builtinId="9" hidden="1"/>
    <cellStyle name="访问过的超链接" xfId="2134" builtinId="9" hidden="1"/>
    <cellStyle name="访问过的超链接" xfId="2136" builtinId="9" hidden="1"/>
    <cellStyle name="访问过的超链接" xfId="2138" builtinId="9" hidden="1"/>
    <cellStyle name="访问过的超链接" xfId="2140" builtinId="9" hidden="1"/>
    <cellStyle name="访问过的超链接" xfId="2142" builtinId="9" hidden="1"/>
    <cellStyle name="访问过的超链接" xfId="2144" builtinId="9" hidden="1"/>
    <cellStyle name="货币 2" xfId="250"/>
    <cellStyle name="普通" xfId="0" builtinId="0"/>
    <cellStyle name="普通 2" xfId="1282"/>
    <cellStyle name="普通 3" xfId="1278"/>
    <cellStyle name="千位分隔 2" xfId="1279"/>
    <cellStyle name="样式 1" xfId="1040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Relationship Id="rId9" Type="http://schemas.openxmlformats.org/officeDocument/2006/relationships/pivotCacheDefinition" Target="pivotCache/pivotCacheDefinition3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66677</xdr:rowOff>
    </xdr:from>
    <xdr:to>
      <xdr:col>1</xdr:col>
      <xdr:colOff>749696</xdr:colOff>
      <xdr:row>0</xdr:row>
      <xdr:rowOff>479032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38100" y="66677"/>
          <a:ext cx="1889232" cy="412355"/>
          <a:chOff x="240" y="144"/>
          <a:chExt cx="708" cy="276"/>
        </a:xfrm>
      </xdr:grpSpPr>
      <xdr:sp macro="" textlink="">
        <xdr:nvSpPr>
          <xdr:cNvPr id="3" name="Freeform 8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362857</xdr:colOff>
      <xdr:row>1</xdr:row>
      <xdr:rowOff>192768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GrpSpPr/>
      </xdr:nvGrpSpPr>
      <xdr:grpSpPr>
        <a:xfrm>
          <a:off x="0" y="0"/>
          <a:ext cx="1344221" cy="567995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00000000-0008-0000-0200-000014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00000000-0008-0000-0200-000015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00000000-0008-0000-0200-000016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00000000-0008-0000-0200-000017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00000000-0008-0000-0200-00001A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00000000-0008-0000-0200-00001B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00000000-0008-0000-0200-00001C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00000000-0008-0000-0200-00001D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200-00001E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0000000-0008-0000-0200-00001F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00000000-0008-0000-0200-000020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00000000-0008-0000-0200-000021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00000000-0008-0000-0200-000022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00000000-0008-0000-0200-000023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272143</xdr:colOff>
      <xdr:row>10</xdr:row>
      <xdr:rowOff>90715</xdr:rowOff>
    </xdr:from>
    <xdr:to>
      <xdr:col>1</xdr:col>
      <xdr:colOff>612321</xdr:colOff>
      <xdr:row>10</xdr:row>
      <xdr:rowOff>419554</xdr:rowOff>
    </xdr:to>
    <xdr:sp macro="[0]!SUNZZZ" textlink="">
      <xdr:nvSpPr>
        <xdr:cNvPr id="2" name="圆角矩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71780" y="2500630"/>
          <a:ext cx="152781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1</xdr:col>
      <xdr:colOff>821418</xdr:colOff>
      <xdr:row>10</xdr:row>
      <xdr:rowOff>84365</xdr:rowOff>
    </xdr:from>
    <xdr:to>
      <xdr:col>2</xdr:col>
      <xdr:colOff>549275</xdr:colOff>
      <xdr:row>10</xdr:row>
      <xdr:rowOff>413204</xdr:rowOff>
    </xdr:to>
    <xdr:sp macro="[0]!SUNReveal" textlink="">
      <xdr:nvSpPr>
        <xdr:cNvPr id="36" name="圆角矩形 35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/>
      </xdr:nvSpPr>
      <xdr:spPr>
        <a:xfrm>
          <a:off x="2008505" y="2494280"/>
          <a:ext cx="1525270" cy="32893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41869</xdr:colOff>
      <xdr:row>0</xdr:row>
      <xdr:rowOff>156628</xdr:rowOff>
    </xdr:from>
    <xdr:to>
      <xdr:col>1</xdr:col>
      <xdr:colOff>695739</xdr:colOff>
      <xdr:row>2</xdr:row>
      <xdr:rowOff>99391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GrpSpPr/>
      </xdr:nvGrpSpPr>
      <xdr:grpSpPr>
        <a:xfrm>
          <a:off x="41869" y="156628"/>
          <a:ext cx="1782759" cy="591874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00000000-0008-0000-0300-000014000000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00000000-0008-0000-0300-000015000000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00000000-0008-0000-0300-000016000000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00000000-0008-0000-0300-00001900000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00000000-0008-0000-0300-00001A000000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00000000-0008-0000-0300-00001B000000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00000000-0008-0000-0300-00001C000000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00000000-0008-0000-0300-00001D000000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300-00001E000000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0000000-0008-0000-0300-00001F000000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00000000-0008-0000-0300-000020000000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00000000-0008-0000-0300-000021000000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00000000-0008-0000-0300-000022000000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00000000-0008-0000-0300-000023000000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</xdr:col>
      <xdr:colOff>314011</xdr:colOff>
      <xdr:row>12</xdr:row>
      <xdr:rowOff>209340</xdr:rowOff>
    </xdr:from>
    <xdr:to>
      <xdr:col>2</xdr:col>
      <xdr:colOff>533818</xdr:colOff>
      <xdr:row>12</xdr:row>
      <xdr:rowOff>491950</xdr:rowOff>
    </xdr:to>
    <xdr:sp macro="[0]!SUNZZZ2" textlink="">
      <xdr:nvSpPr>
        <xdr:cNvPr id="2" name="圆角矩形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590040" y="2609215"/>
          <a:ext cx="140716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点击隐藏行</a:t>
          </a:r>
        </a:p>
      </xdr:txBody>
    </xdr:sp>
    <xdr:clientData/>
  </xdr:twoCellAnchor>
  <xdr:twoCellAnchor>
    <xdr:from>
      <xdr:col>2</xdr:col>
      <xdr:colOff>717619</xdr:colOff>
      <xdr:row>12</xdr:row>
      <xdr:rowOff>204735</xdr:rowOff>
    </xdr:from>
    <xdr:to>
      <xdr:col>3</xdr:col>
      <xdr:colOff>481484</xdr:colOff>
      <xdr:row>12</xdr:row>
      <xdr:rowOff>487345</xdr:rowOff>
    </xdr:to>
    <xdr:sp macro="[0]!SUNReveal" textlink="">
      <xdr:nvSpPr>
        <xdr:cNvPr id="36" name="圆角矩形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/>
      </xdr:nvSpPr>
      <xdr:spPr>
        <a:xfrm>
          <a:off x="3181350" y="2604770"/>
          <a:ext cx="1706880" cy="282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zh-CN" altLang="en-US" sz="1400" b="1">
              <a:solidFill>
                <a:schemeClr val="tx1"/>
              </a:solidFill>
            </a:rPr>
            <a:t>点击取消隐藏行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xmlns="" id="{65880DF6-8582-D944-B91F-0BFCEC7AF5F7}"/>
            </a:ext>
          </a:extLst>
        </xdr:cNvPr>
        <xdr:cNvGrpSpPr/>
      </xdr:nvGrpSpPr>
      <xdr:grpSpPr>
        <a:xfrm>
          <a:off x="47625" y="95248"/>
          <a:ext cx="2035175" cy="590552"/>
          <a:chOff x="240" y="144"/>
          <a:chExt cx="708" cy="276"/>
        </a:xfrm>
      </xdr:grpSpPr>
      <xdr:sp macro="" textlink="">
        <xdr:nvSpPr>
          <xdr:cNvPr id="3" name="Freeform 8">
            <a:extLst>
              <a:ext uri="{FF2B5EF4-FFF2-40B4-BE49-F238E27FC236}">
                <a16:creationId xmlns:a16="http://schemas.microsoft.com/office/drawing/2014/main" xmlns="" id="{122488D6-395C-B545-A895-DC36CD2CD2D6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4" name="Freeform 9">
            <a:extLst>
              <a:ext uri="{FF2B5EF4-FFF2-40B4-BE49-F238E27FC236}">
                <a16:creationId xmlns:a16="http://schemas.microsoft.com/office/drawing/2014/main" xmlns="" id="{31BAD23B-2754-5F46-9362-81E7CB850643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5" name="Freeform 10">
            <a:extLst>
              <a:ext uri="{FF2B5EF4-FFF2-40B4-BE49-F238E27FC236}">
                <a16:creationId xmlns:a16="http://schemas.microsoft.com/office/drawing/2014/main" xmlns="" id="{42B731F6-88C7-8245-A90A-169F23141796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6" name="Freeform 11">
            <a:extLst>
              <a:ext uri="{FF2B5EF4-FFF2-40B4-BE49-F238E27FC236}">
                <a16:creationId xmlns:a16="http://schemas.microsoft.com/office/drawing/2014/main" xmlns="" id="{155BB5A4-E5E2-C34A-ACC6-AA10594BA2A9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7" name="Freeform 12">
            <a:extLst>
              <a:ext uri="{FF2B5EF4-FFF2-40B4-BE49-F238E27FC236}">
                <a16:creationId xmlns:a16="http://schemas.microsoft.com/office/drawing/2014/main" xmlns="" id="{E35FC5E7-C25E-4647-8B1C-4FE7E7021312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8" name="Freeform 13">
            <a:extLst>
              <a:ext uri="{FF2B5EF4-FFF2-40B4-BE49-F238E27FC236}">
                <a16:creationId xmlns:a16="http://schemas.microsoft.com/office/drawing/2014/main" xmlns="" id="{EAC5F7C8-4211-9F41-AB43-EA1784B2009D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9" name="Freeform 14">
            <a:extLst>
              <a:ext uri="{FF2B5EF4-FFF2-40B4-BE49-F238E27FC236}">
                <a16:creationId xmlns:a16="http://schemas.microsoft.com/office/drawing/2014/main" xmlns="" id="{FC935F8B-A724-9A43-A579-3A65E462D60E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0" name="Freeform 15">
            <a:extLst>
              <a:ext uri="{FF2B5EF4-FFF2-40B4-BE49-F238E27FC236}">
                <a16:creationId xmlns:a16="http://schemas.microsoft.com/office/drawing/2014/main" xmlns="" id="{FEB02A5B-0411-F04D-B0FD-D53C1EAC6771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1" name="Freeform 16">
            <a:extLst>
              <a:ext uri="{FF2B5EF4-FFF2-40B4-BE49-F238E27FC236}">
                <a16:creationId xmlns:a16="http://schemas.microsoft.com/office/drawing/2014/main" xmlns="" id="{15DADD59-9A6D-C74F-B4E5-487AE9B68614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2" name="Freeform 17">
            <a:extLst>
              <a:ext uri="{FF2B5EF4-FFF2-40B4-BE49-F238E27FC236}">
                <a16:creationId xmlns:a16="http://schemas.microsoft.com/office/drawing/2014/main" xmlns="" id="{500BC943-CF1B-4942-BC29-E93310EBAF0C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3" name="Freeform 18">
            <a:extLst>
              <a:ext uri="{FF2B5EF4-FFF2-40B4-BE49-F238E27FC236}">
                <a16:creationId xmlns:a16="http://schemas.microsoft.com/office/drawing/2014/main" xmlns="" id="{50E1E3EC-35DD-0B47-836D-8DD135CA29B6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4" name="Freeform 19">
            <a:extLst>
              <a:ext uri="{FF2B5EF4-FFF2-40B4-BE49-F238E27FC236}">
                <a16:creationId xmlns:a16="http://schemas.microsoft.com/office/drawing/2014/main" xmlns="" id="{FE74B6ED-2A67-A241-B457-3DB5CE1792BC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5" name="Freeform 20">
            <a:extLst>
              <a:ext uri="{FF2B5EF4-FFF2-40B4-BE49-F238E27FC236}">
                <a16:creationId xmlns:a16="http://schemas.microsoft.com/office/drawing/2014/main" xmlns="" id="{69C044DD-1367-8C4E-973B-ACD063985EB1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6" name="Freeform 21">
            <a:extLst>
              <a:ext uri="{FF2B5EF4-FFF2-40B4-BE49-F238E27FC236}">
                <a16:creationId xmlns:a16="http://schemas.microsoft.com/office/drawing/2014/main" xmlns="" id="{757C58CC-743F-ED4F-A72E-2045E7C3553B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7" name="Freeform 22">
            <a:extLst>
              <a:ext uri="{FF2B5EF4-FFF2-40B4-BE49-F238E27FC236}">
                <a16:creationId xmlns:a16="http://schemas.microsoft.com/office/drawing/2014/main" xmlns="" id="{CDECA373-0272-E74E-A828-5B55D30CC8AE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18" name="Freeform 23">
            <a:extLst>
              <a:ext uri="{FF2B5EF4-FFF2-40B4-BE49-F238E27FC236}">
                <a16:creationId xmlns:a16="http://schemas.microsoft.com/office/drawing/2014/main" xmlns="" id="{A2B5BAFE-B816-F44E-AAF4-A73271E7D352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47625</xdr:colOff>
      <xdr:row>0</xdr:row>
      <xdr:rowOff>95248</xdr:rowOff>
    </xdr:from>
    <xdr:to>
      <xdr:col>0</xdr:col>
      <xdr:colOff>2082800</xdr:colOff>
      <xdr:row>2</xdr:row>
      <xdr:rowOff>25400</xdr:rowOff>
    </xdr:to>
    <xdr:grpSp>
      <xdr:nvGrpSpPr>
        <xdr:cNvPr id="19" name="Group 7">
          <a:extLst>
            <a:ext uri="{FF2B5EF4-FFF2-40B4-BE49-F238E27FC236}">
              <a16:creationId xmlns:a16="http://schemas.microsoft.com/office/drawing/2014/main" xmlns="" id="{E28B040B-1083-964A-AED5-A6B081AC8C59}"/>
            </a:ext>
          </a:extLst>
        </xdr:cNvPr>
        <xdr:cNvGrpSpPr/>
      </xdr:nvGrpSpPr>
      <xdr:grpSpPr>
        <a:xfrm>
          <a:off x="47625" y="95248"/>
          <a:ext cx="2035175" cy="590552"/>
          <a:chOff x="240" y="144"/>
          <a:chExt cx="708" cy="276"/>
        </a:xfrm>
      </xdr:grpSpPr>
      <xdr:sp macro="" textlink="">
        <xdr:nvSpPr>
          <xdr:cNvPr id="20" name="Freeform 8">
            <a:extLst>
              <a:ext uri="{FF2B5EF4-FFF2-40B4-BE49-F238E27FC236}">
                <a16:creationId xmlns:a16="http://schemas.microsoft.com/office/drawing/2014/main" xmlns="" id="{E40AF540-1D9F-AF4B-8A1C-3583BF4E732F}"/>
              </a:ext>
            </a:extLst>
          </xdr:cNvPr>
          <xdr:cNvSpPr/>
        </xdr:nvSpPr>
        <xdr:spPr>
          <a:xfrm>
            <a:off x="320" y="144"/>
            <a:ext cx="114" cy="122"/>
          </a:xfrm>
          <a:custGeom>
            <a:avLst/>
            <a:gdLst>
              <a:gd name="T0" fmla="*/ 102 w 206"/>
              <a:gd name="T1" fmla="*/ 0 h 248"/>
              <a:gd name="T2" fmla="*/ 115 w 206"/>
              <a:gd name="T3" fmla="*/ 80 h 248"/>
              <a:gd name="T4" fmla="*/ 171 w 206"/>
              <a:gd name="T5" fmla="*/ 25 h 248"/>
              <a:gd name="T6" fmla="*/ 136 w 206"/>
              <a:gd name="T7" fmla="*/ 102 h 248"/>
              <a:gd name="T8" fmla="*/ 206 w 206"/>
              <a:gd name="T9" fmla="*/ 100 h 248"/>
              <a:gd name="T10" fmla="*/ 137 w 206"/>
              <a:gd name="T11" fmla="*/ 131 h 248"/>
              <a:gd name="T12" fmla="*/ 190 w 206"/>
              <a:gd name="T13" fmla="*/ 187 h 248"/>
              <a:gd name="T14" fmla="*/ 125 w 206"/>
              <a:gd name="T15" fmla="*/ 160 h 248"/>
              <a:gd name="T16" fmla="*/ 138 w 206"/>
              <a:gd name="T17" fmla="*/ 248 h 248"/>
              <a:gd name="T18" fmla="*/ 102 w 206"/>
              <a:gd name="T19" fmla="*/ 170 h 248"/>
              <a:gd name="T20" fmla="*/ 65 w 206"/>
              <a:gd name="T21" fmla="*/ 244 h 248"/>
              <a:gd name="T22" fmla="*/ 80 w 206"/>
              <a:gd name="T23" fmla="*/ 158 h 248"/>
              <a:gd name="T24" fmla="*/ 11 w 206"/>
              <a:gd name="T25" fmla="*/ 187 h 248"/>
              <a:gd name="T26" fmla="*/ 64 w 206"/>
              <a:gd name="T27" fmla="*/ 132 h 248"/>
              <a:gd name="T28" fmla="*/ 0 w 206"/>
              <a:gd name="T29" fmla="*/ 102 h 248"/>
              <a:gd name="T30" fmla="*/ 71 w 206"/>
              <a:gd name="T31" fmla="*/ 102 h 248"/>
              <a:gd name="T32" fmla="*/ 35 w 206"/>
              <a:gd name="T33" fmla="*/ 22 h 248"/>
              <a:gd name="T34" fmla="*/ 89 w 206"/>
              <a:gd name="T35" fmla="*/ 80 h 248"/>
              <a:gd name="T36" fmla="*/ 102 w 206"/>
              <a:gd name="T37" fmla="*/ 0 h 24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6"/>
              <a:gd name="T58" fmla="*/ 0 h 248"/>
              <a:gd name="T59" fmla="*/ 206 w 206"/>
              <a:gd name="T60" fmla="*/ 248 h 248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6" h="248">
                <a:moveTo>
                  <a:pt x="102" y="0"/>
                </a:moveTo>
                <a:lnTo>
                  <a:pt x="115" y="80"/>
                </a:lnTo>
                <a:lnTo>
                  <a:pt x="171" y="25"/>
                </a:lnTo>
                <a:lnTo>
                  <a:pt x="136" y="102"/>
                </a:lnTo>
                <a:lnTo>
                  <a:pt x="206" y="100"/>
                </a:lnTo>
                <a:lnTo>
                  <a:pt x="137" y="131"/>
                </a:lnTo>
                <a:lnTo>
                  <a:pt x="190" y="187"/>
                </a:lnTo>
                <a:lnTo>
                  <a:pt x="125" y="160"/>
                </a:lnTo>
                <a:lnTo>
                  <a:pt x="138" y="248"/>
                </a:lnTo>
                <a:lnTo>
                  <a:pt x="102" y="170"/>
                </a:lnTo>
                <a:lnTo>
                  <a:pt x="65" y="244"/>
                </a:lnTo>
                <a:lnTo>
                  <a:pt x="80" y="158"/>
                </a:lnTo>
                <a:lnTo>
                  <a:pt x="11" y="187"/>
                </a:lnTo>
                <a:lnTo>
                  <a:pt x="64" y="132"/>
                </a:lnTo>
                <a:lnTo>
                  <a:pt x="0" y="102"/>
                </a:lnTo>
                <a:lnTo>
                  <a:pt x="71" y="102"/>
                </a:lnTo>
                <a:lnTo>
                  <a:pt x="35" y="22"/>
                </a:lnTo>
                <a:lnTo>
                  <a:pt x="89" y="80"/>
                </a:lnTo>
                <a:lnTo>
                  <a:pt x="102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1" name="Freeform 9">
            <a:extLst>
              <a:ext uri="{FF2B5EF4-FFF2-40B4-BE49-F238E27FC236}">
                <a16:creationId xmlns:a16="http://schemas.microsoft.com/office/drawing/2014/main" xmlns="" id="{4485C4B5-D0F0-FE4B-B236-D0025A19839E}"/>
              </a:ext>
            </a:extLst>
          </xdr:cNvPr>
          <xdr:cNvSpPr/>
        </xdr:nvSpPr>
        <xdr:spPr>
          <a:xfrm>
            <a:off x="480" y="388"/>
            <a:ext cx="72" cy="32"/>
          </a:xfrm>
          <a:custGeom>
            <a:avLst/>
            <a:gdLst>
              <a:gd name="T0" fmla="*/ 122 w 162"/>
              <a:gd name="T1" fmla="*/ 55 h 55"/>
              <a:gd name="T2" fmla="*/ 162 w 162"/>
              <a:gd name="T3" fmla="*/ 4 h 55"/>
              <a:gd name="T4" fmla="*/ 0 w 162"/>
              <a:gd name="T5" fmla="*/ 0 h 55"/>
              <a:gd name="T6" fmla="*/ 122 w 162"/>
              <a:gd name="T7" fmla="*/ 55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122" y="55"/>
                </a:moveTo>
                <a:lnTo>
                  <a:pt x="162" y="4"/>
                </a:lnTo>
                <a:lnTo>
                  <a:pt x="0" y="0"/>
                </a:lnTo>
                <a:lnTo>
                  <a:pt x="122" y="55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2" name="Freeform 10">
            <a:extLst>
              <a:ext uri="{FF2B5EF4-FFF2-40B4-BE49-F238E27FC236}">
                <a16:creationId xmlns:a16="http://schemas.microsoft.com/office/drawing/2014/main" xmlns="" id="{EC4F6DE6-5D8D-8440-877B-5B6785D070F2}"/>
              </a:ext>
            </a:extLst>
          </xdr:cNvPr>
          <xdr:cNvSpPr/>
        </xdr:nvSpPr>
        <xdr:spPr>
          <a:xfrm>
            <a:off x="404" y="362"/>
            <a:ext cx="173" cy="32"/>
          </a:xfrm>
          <a:custGeom>
            <a:avLst/>
            <a:gdLst>
              <a:gd name="T0" fmla="*/ 311 w 355"/>
              <a:gd name="T1" fmla="*/ 58 h 58"/>
              <a:gd name="T2" fmla="*/ 355 w 355"/>
              <a:gd name="T3" fmla="*/ 1 h 58"/>
              <a:gd name="T4" fmla="*/ 0 w 355"/>
              <a:gd name="T5" fmla="*/ 0 h 58"/>
              <a:gd name="T6" fmla="*/ 311 w 355"/>
              <a:gd name="T7" fmla="*/ 58 h 58"/>
              <a:gd name="T8" fmla="*/ 0 60000 65536"/>
              <a:gd name="T9" fmla="*/ 0 60000 65536"/>
              <a:gd name="T10" fmla="*/ 0 60000 65536"/>
              <a:gd name="T11" fmla="*/ 0 60000 65536"/>
              <a:gd name="T12" fmla="*/ 0 w 355"/>
              <a:gd name="T13" fmla="*/ 0 h 58"/>
              <a:gd name="T14" fmla="*/ 355 w 355"/>
              <a:gd name="T15" fmla="*/ 58 h 58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5" h="58">
                <a:moveTo>
                  <a:pt x="311" y="58"/>
                </a:moveTo>
                <a:lnTo>
                  <a:pt x="355" y="1"/>
                </a:lnTo>
                <a:lnTo>
                  <a:pt x="0" y="0"/>
                </a:lnTo>
                <a:lnTo>
                  <a:pt x="311" y="5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3" name="Freeform 11">
            <a:extLst>
              <a:ext uri="{FF2B5EF4-FFF2-40B4-BE49-F238E27FC236}">
                <a16:creationId xmlns:a16="http://schemas.microsoft.com/office/drawing/2014/main" xmlns="" id="{E47B91CA-5A0C-E64A-938D-11E73DFBC0A1}"/>
              </a:ext>
            </a:extLst>
          </xdr:cNvPr>
          <xdr:cNvSpPr/>
        </xdr:nvSpPr>
        <xdr:spPr>
          <a:xfrm>
            <a:off x="329" y="324"/>
            <a:ext cx="282" cy="32"/>
          </a:xfrm>
          <a:custGeom>
            <a:avLst/>
            <a:gdLst>
              <a:gd name="T0" fmla="*/ 518 w 561"/>
              <a:gd name="T1" fmla="*/ 57 h 57"/>
              <a:gd name="T2" fmla="*/ 561 w 561"/>
              <a:gd name="T3" fmla="*/ 1 h 57"/>
              <a:gd name="T4" fmla="*/ 0 w 561"/>
              <a:gd name="T5" fmla="*/ 0 h 57"/>
              <a:gd name="T6" fmla="*/ 518 w 561"/>
              <a:gd name="T7" fmla="*/ 57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518" y="57"/>
                </a:moveTo>
                <a:lnTo>
                  <a:pt x="561" y="1"/>
                </a:lnTo>
                <a:lnTo>
                  <a:pt x="0" y="0"/>
                </a:lnTo>
                <a:lnTo>
                  <a:pt x="518" y="57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4" name="Freeform 12">
            <a:extLst>
              <a:ext uri="{FF2B5EF4-FFF2-40B4-BE49-F238E27FC236}">
                <a16:creationId xmlns:a16="http://schemas.microsoft.com/office/drawing/2014/main" xmlns="" id="{14F9819A-123C-184A-8C11-CFAF928D03CE}"/>
              </a:ext>
            </a:extLst>
          </xdr:cNvPr>
          <xdr:cNvSpPr/>
        </xdr:nvSpPr>
        <xdr:spPr>
          <a:xfrm>
            <a:off x="240" y="285"/>
            <a:ext cx="400" cy="32"/>
          </a:xfrm>
          <a:custGeom>
            <a:avLst/>
            <a:gdLst>
              <a:gd name="T0" fmla="*/ 739 w 786"/>
              <a:gd name="T1" fmla="*/ 61 h 61"/>
              <a:gd name="T2" fmla="*/ 786 w 786"/>
              <a:gd name="T3" fmla="*/ 1 h 61"/>
              <a:gd name="T4" fmla="*/ 0 w 786"/>
              <a:gd name="T5" fmla="*/ 0 h 61"/>
              <a:gd name="T6" fmla="*/ 739 w 786"/>
              <a:gd name="T7" fmla="*/ 61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6"/>
              <a:gd name="T13" fmla="*/ 0 h 61"/>
              <a:gd name="T14" fmla="*/ 786 w 786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6" h="61">
                <a:moveTo>
                  <a:pt x="739" y="61"/>
                </a:moveTo>
                <a:lnTo>
                  <a:pt x="786" y="1"/>
                </a:lnTo>
                <a:lnTo>
                  <a:pt x="0" y="0"/>
                </a:lnTo>
                <a:lnTo>
                  <a:pt x="739" y="6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5" name="Freeform 13">
            <a:extLst>
              <a:ext uri="{FF2B5EF4-FFF2-40B4-BE49-F238E27FC236}">
                <a16:creationId xmlns:a16="http://schemas.microsoft.com/office/drawing/2014/main" xmlns="" id="{B41E0BFA-1FBB-9842-B826-5B7131A603F0}"/>
              </a:ext>
            </a:extLst>
          </xdr:cNvPr>
          <xdr:cNvSpPr/>
        </xdr:nvSpPr>
        <xdr:spPr>
          <a:xfrm>
            <a:off x="510" y="144"/>
            <a:ext cx="89" cy="32"/>
          </a:xfrm>
          <a:custGeom>
            <a:avLst/>
            <a:gdLst>
              <a:gd name="T0" fmla="*/ 40 w 162"/>
              <a:gd name="T1" fmla="*/ 0 h 55"/>
              <a:gd name="T2" fmla="*/ 0 w 162"/>
              <a:gd name="T3" fmla="*/ 51 h 55"/>
              <a:gd name="T4" fmla="*/ 162 w 162"/>
              <a:gd name="T5" fmla="*/ 55 h 55"/>
              <a:gd name="T6" fmla="*/ 40 w 162"/>
              <a:gd name="T7" fmla="*/ 0 h 55"/>
              <a:gd name="T8" fmla="*/ 0 60000 65536"/>
              <a:gd name="T9" fmla="*/ 0 60000 65536"/>
              <a:gd name="T10" fmla="*/ 0 60000 65536"/>
              <a:gd name="T11" fmla="*/ 0 60000 65536"/>
              <a:gd name="T12" fmla="*/ 0 w 162"/>
              <a:gd name="T13" fmla="*/ 0 h 55"/>
              <a:gd name="T14" fmla="*/ 162 w 162"/>
              <a:gd name="T15" fmla="*/ 55 h 5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2" h="55">
                <a:moveTo>
                  <a:pt x="40" y="0"/>
                </a:moveTo>
                <a:lnTo>
                  <a:pt x="0" y="51"/>
                </a:lnTo>
                <a:lnTo>
                  <a:pt x="162" y="55"/>
                </a:lnTo>
                <a:lnTo>
                  <a:pt x="40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9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6" name="Freeform 14">
            <a:extLst>
              <a:ext uri="{FF2B5EF4-FFF2-40B4-BE49-F238E27FC236}">
                <a16:creationId xmlns:a16="http://schemas.microsoft.com/office/drawing/2014/main" xmlns="" id="{E6CF84CF-232B-8345-8159-B69A020386FB}"/>
              </a:ext>
            </a:extLst>
          </xdr:cNvPr>
          <xdr:cNvSpPr/>
        </xdr:nvSpPr>
        <xdr:spPr>
          <a:xfrm>
            <a:off x="484" y="176"/>
            <a:ext cx="181" cy="32"/>
          </a:xfrm>
          <a:custGeom>
            <a:avLst/>
            <a:gdLst>
              <a:gd name="T0" fmla="*/ 44 w 353"/>
              <a:gd name="T1" fmla="*/ 0 h 59"/>
              <a:gd name="T2" fmla="*/ 0 w 353"/>
              <a:gd name="T3" fmla="*/ 58 h 59"/>
              <a:gd name="T4" fmla="*/ 353 w 353"/>
              <a:gd name="T5" fmla="*/ 59 h 59"/>
              <a:gd name="T6" fmla="*/ 44 w 353"/>
              <a:gd name="T7" fmla="*/ 0 h 59"/>
              <a:gd name="T8" fmla="*/ 0 60000 65536"/>
              <a:gd name="T9" fmla="*/ 0 60000 65536"/>
              <a:gd name="T10" fmla="*/ 0 60000 65536"/>
              <a:gd name="T11" fmla="*/ 0 60000 65536"/>
              <a:gd name="T12" fmla="*/ 0 w 353"/>
              <a:gd name="T13" fmla="*/ 0 h 59"/>
              <a:gd name="T14" fmla="*/ 353 w 353"/>
              <a:gd name="T15" fmla="*/ 59 h 59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53" h="59">
                <a:moveTo>
                  <a:pt x="44" y="0"/>
                </a:moveTo>
                <a:lnTo>
                  <a:pt x="0" y="58"/>
                </a:lnTo>
                <a:lnTo>
                  <a:pt x="353" y="59"/>
                </a:lnTo>
                <a:lnTo>
                  <a:pt x="4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7" name="Freeform 15">
            <a:extLst>
              <a:ext uri="{FF2B5EF4-FFF2-40B4-BE49-F238E27FC236}">
                <a16:creationId xmlns:a16="http://schemas.microsoft.com/office/drawing/2014/main" xmlns="" id="{1ED189B1-A083-7C4D-BA82-2B4CDFF86145}"/>
              </a:ext>
            </a:extLst>
          </xdr:cNvPr>
          <xdr:cNvSpPr/>
        </xdr:nvSpPr>
        <xdr:spPr>
          <a:xfrm>
            <a:off x="480" y="189"/>
            <a:ext cx="274" cy="32"/>
          </a:xfrm>
          <a:custGeom>
            <a:avLst/>
            <a:gdLst>
              <a:gd name="T0" fmla="*/ 43 w 561"/>
              <a:gd name="T1" fmla="*/ 0 h 57"/>
              <a:gd name="T2" fmla="*/ 0 w 561"/>
              <a:gd name="T3" fmla="*/ 53 h 57"/>
              <a:gd name="T4" fmla="*/ 561 w 561"/>
              <a:gd name="T5" fmla="*/ 57 h 57"/>
              <a:gd name="T6" fmla="*/ 43 w 561"/>
              <a:gd name="T7" fmla="*/ 0 h 57"/>
              <a:gd name="T8" fmla="*/ 0 60000 65536"/>
              <a:gd name="T9" fmla="*/ 0 60000 65536"/>
              <a:gd name="T10" fmla="*/ 0 60000 65536"/>
              <a:gd name="T11" fmla="*/ 0 60000 65536"/>
              <a:gd name="T12" fmla="*/ 0 w 561"/>
              <a:gd name="T13" fmla="*/ 0 h 57"/>
              <a:gd name="T14" fmla="*/ 561 w 561"/>
              <a:gd name="T15" fmla="*/ 57 h 57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561" h="57">
                <a:moveTo>
                  <a:pt x="43" y="0"/>
                </a:moveTo>
                <a:lnTo>
                  <a:pt x="0" y="53"/>
                </a:lnTo>
                <a:lnTo>
                  <a:pt x="561" y="57"/>
                </a:lnTo>
                <a:lnTo>
                  <a:pt x="43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8" name="Freeform 16">
            <a:extLst>
              <a:ext uri="{FF2B5EF4-FFF2-40B4-BE49-F238E27FC236}">
                <a16:creationId xmlns:a16="http://schemas.microsoft.com/office/drawing/2014/main" xmlns="" id="{E7790258-AAFF-A24B-910F-EDED2723EE0A}"/>
              </a:ext>
            </a:extLst>
          </xdr:cNvPr>
          <xdr:cNvSpPr/>
        </xdr:nvSpPr>
        <xdr:spPr>
          <a:xfrm>
            <a:off x="438" y="247"/>
            <a:ext cx="392" cy="39"/>
          </a:xfrm>
          <a:custGeom>
            <a:avLst/>
            <a:gdLst>
              <a:gd name="T0" fmla="*/ 49 w 789"/>
              <a:gd name="T1" fmla="*/ 0 h 61"/>
              <a:gd name="T2" fmla="*/ 0 w 789"/>
              <a:gd name="T3" fmla="*/ 60 h 61"/>
              <a:gd name="T4" fmla="*/ 789 w 789"/>
              <a:gd name="T5" fmla="*/ 61 h 61"/>
              <a:gd name="T6" fmla="*/ 49 w 789"/>
              <a:gd name="T7" fmla="*/ 0 h 61"/>
              <a:gd name="T8" fmla="*/ 0 60000 65536"/>
              <a:gd name="T9" fmla="*/ 0 60000 65536"/>
              <a:gd name="T10" fmla="*/ 0 60000 65536"/>
              <a:gd name="T11" fmla="*/ 0 60000 65536"/>
              <a:gd name="T12" fmla="*/ 0 w 789"/>
              <a:gd name="T13" fmla="*/ 0 h 61"/>
              <a:gd name="T14" fmla="*/ 789 w 789"/>
              <a:gd name="T15" fmla="*/ 61 h 6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89" h="61">
                <a:moveTo>
                  <a:pt x="49" y="0"/>
                </a:moveTo>
                <a:lnTo>
                  <a:pt x="0" y="60"/>
                </a:lnTo>
                <a:lnTo>
                  <a:pt x="789" y="61"/>
                </a:lnTo>
                <a:lnTo>
                  <a:pt x="49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6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5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29" name="Freeform 17">
            <a:extLst>
              <a:ext uri="{FF2B5EF4-FFF2-40B4-BE49-F238E27FC236}">
                <a16:creationId xmlns:a16="http://schemas.microsoft.com/office/drawing/2014/main" xmlns="" id="{6707E447-B77D-AF41-A0AC-01FB454661E9}"/>
              </a:ext>
            </a:extLst>
          </xdr:cNvPr>
          <xdr:cNvSpPr>
            <a:spLocks noEditPoints="1"/>
          </xdr:cNvSpPr>
        </xdr:nvSpPr>
        <xdr:spPr>
          <a:xfrm>
            <a:off x="885" y="343"/>
            <a:ext cx="63" cy="77"/>
          </a:xfrm>
          <a:custGeom>
            <a:avLst/>
            <a:gdLst>
              <a:gd name="T0" fmla="*/ 35 w 121"/>
              <a:gd name="T1" fmla="*/ 0 h 146"/>
              <a:gd name="T2" fmla="*/ 102 w 121"/>
              <a:gd name="T3" fmla="*/ 1 h 146"/>
              <a:gd name="T4" fmla="*/ 108 w 121"/>
              <a:gd name="T5" fmla="*/ 5 h 146"/>
              <a:gd name="T6" fmla="*/ 113 w 121"/>
              <a:gd name="T7" fmla="*/ 8 h 146"/>
              <a:gd name="T8" fmla="*/ 115 w 121"/>
              <a:gd name="T9" fmla="*/ 12 h 146"/>
              <a:gd name="T10" fmla="*/ 117 w 121"/>
              <a:gd name="T11" fmla="*/ 15 h 146"/>
              <a:gd name="T12" fmla="*/ 119 w 121"/>
              <a:gd name="T13" fmla="*/ 19 h 146"/>
              <a:gd name="T14" fmla="*/ 120 w 121"/>
              <a:gd name="T15" fmla="*/ 24 h 146"/>
              <a:gd name="T16" fmla="*/ 121 w 121"/>
              <a:gd name="T17" fmla="*/ 29 h 146"/>
              <a:gd name="T18" fmla="*/ 121 w 121"/>
              <a:gd name="T19" fmla="*/ 36 h 146"/>
              <a:gd name="T20" fmla="*/ 121 w 121"/>
              <a:gd name="T21" fmla="*/ 41 h 146"/>
              <a:gd name="T22" fmla="*/ 120 w 121"/>
              <a:gd name="T23" fmla="*/ 47 h 146"/>
              <a:gd name="T24" fmla="*/ 119 w 121"/>
              <a:gd name="T25" fmla="*/ 50 h 146"/>
              <a:gd name="T26" fmla="*/ 116 w 121"/>
              <a:gd name="T27" fmla="*/ 55 h 146"/>
              <a:gd name="T28" fmla="*/ 114 w 121"/>
              <a:gd name="T29" fmla="*/ 59 h 146"/>
              <a:gd name="T30" fmla="*/ 110 w 121"/>
              <a:gd name="T31" fmla="*/ 66 h 146"/>
              <a:gd name="T32" fmla="*/ 106 w 121"/>
              <a:gd name="T33" fmla="*/ 68 h 146"/>
              <a:gd name="T34" fmla="*/ 102 w 121"/>
              <a:gd name="T35" fmla="*/ 70 h 146"/>
              <a:gd name="T36" fmla="*/ 97 w 121"/>
              <a:gd name="T37" fmla="*/ 74 h 146"/>
              <a:gd name="T38" fmla="*/ 92 w 121"/>
              <a:gd name="T39" fmla="*/ 76 h 146"/>
              <a:gd name="T40" fmla="*/ 96 w 121"/>
              <a:gd name="T41" fmla="*/ 78 h 146"/>
              <a:gd name="T42" fmla="*/ 98 w 121"/>
              <a:gd name="T43" fmla="*/ 82 h 146"/>
              <a:gd name="T44" fmla="*/ 100 w 121"/>
              <a:gd name="T45" fmla="*/ 84 h 146"/>
              <a:gd name="T46" fmla="*/ 102 w 121"/>
              <a:gd name="T47" fmla="*/ 88 h 146"/>
              <a:gd name="T48" fmla="*/ 103 w 121"/>
              <a:gd name="T49" fmla="*/ 95 h 146"/>
              <a:gd name="T50" fmla="*/ 102 w 121"/>
              <a:gd name="T51" fmla="*/ 130 h 146"/>
              <a:gd name="T52" fmla="*/ 103 w 121"/>
              <a:gd name="T53" fmla="*/ 134 h 146"/>
              <a:gd name="T54" fmla="*/ 104 w 121"/>
              <a:gd name="T55" fmla="*/ 138 h 146"/>
              <a:gd name="T56" fmla="*/ 106 w 121"/>
              <a:gd name="T57" fmla="*/ 143 h 146"/>
              <a:gd name="T58" fmla="*/ 75 w 121"/>
              <a:gd name="T59" fmla="*/ 146 h 146"/>
              <a:gd name="T60" fmla="*/ 71 w 121"/>
              <a:gd name="T61" fmla="*/ 145 h 146"/>
              <a:gd name="T62" fmla="*/ 69 w 121"/>
              <a:gd name="T63" fmla="*/ 141 h 146"/>
              <a:gd name="T64" fmla="*/ 70 w 121"/>
              <a:gd name="T65" fmla="*/ 102 h 146"/>
              <a:gd name="T66" fmla="*/ 68 w 121"/>
              <a:gd name="T67" fmla="*/ 96 h 146"/>
              <a:gd name="T68" fmla="*/ 64 w 121"/>
              <a:gd name="T69" fmla="*/ 94 h 146"/>
              <a:gd name="T70" fmla="*/ 49 w 121"/>
              <a:gd name="T71" fmla="*/ 90 h 146"/>
              <a:gd name="T72" fmla="*/ 46 w 121"/>
              <a:gd name="T73" fmla="*/ 91 h 146"/>
              <a:gd name="T74" fmla="*/ 43 w 121"/>
              <a:gd name="T75" fmla="*/ 94 h 146"/>
              <a:gd name="T76" fmla="*/ 32 w 121"/>
              <a:gd name="T77" fmla="*/ 146 h 146"/>
              <a:gd name="T78" fmla="*/ 70 w 121"/>
              <a:gd name="T79" fmla="*/ 62 h 146"/>
              <a:gd name="T80" fmla="*/ 79 w 121"/>
              <a:gd name="T81" fmla="*/ 59 h 146"/>
              <a:gd name="T82" fmla="*/ 86 w 121"/>
              <a:gd name="T83" fmla="*/ 54 h 146"/>
              <a:gd name="T84" fmla="*/ 87 w 121"/>
              <a:gd name="T85" fmla="*/ 44 h 146"/>
              <a:gd name="T86" fmla="*/ 87 w 121"/>
              <a:gd name="T87" fmla="*/ 35 h 146"/>
              <a:gd name="T88" fmla="*/ 81 w 121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1"/>
              <a:gd name="T136" fmla="*/ 0 h 146"/>
              <a:gd name="T137" fmla="*/ 121 w 121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1" h="146">
                <a:moveTo>
                  <a:pt x="32" y="146"/>
                </a:moveTo>
                <a:lnTo>
                  <a:pt x="0" y="145"/>
                </a:lnTo>
                <a:lnTo>
                  <a:pt x="35" y="0"/>
                </a:lnTo>
                <a:lnTo>
                  <a:pt x="97" y="1"/>
                </a:lnTo>
                <a:lnTo>
                  <a:pt x="99" y="1"/>
                </a:lnTo>
                <a:lnTo>
                  <a:pt x="102" y="1"/>
                </a:lnTo>
                <a:lnTo>
                  <a:pt x="104" y="3"/>
                </a:lnTo>
                <a:lnTo>
                  <a:pt x="106" y="5"/>
                </a:lnTo>
                <a:lnTo>
                  <a:pt x="108" y="5"/>
                </a:lnTo>
                <a:lnTo>
                  <a:pt x="110" y="7"/>
                </a:lnTo>
                <a:lnTo>
                  <a:pt x="111" y="8"/>
                </a:lnTo>
                <a:lnTo>
                  <a:pt x="113" y="8"/>
                </a:lnTo>
                <a:lnTo>
                  <a:pt x="114" y="9"/>
                </a:lnTo>
                <a:lnTo>
                  <a:pt x="114" y="11"/>
                </a:lnTo>
                <a:lnTo>
                  <a:pt x="115" y="12"/>
                </a:lnTo>
                <a:lnTo>
                  <a:pt x="116" y="13"/>
                </a:lnTo>
                <a:lnTo>
                  <a:pt x="117" y="15"/>
                </a:lnTo>
                <a:lnTo>
                  <a:pt x="119" y="16"/>
                </a:lnTo>
                <a:lnTo>
                  <a:pt x="119" y="17"/>
                </a:lnTo>
                <a:lnTo>
                  <a:pt x="119" y="19"/>
                </a:lnTo>
                <a:lnTo>
                  <a:pt x="119" y="21"/>
                </a:lnTo>
                <a:lnTo>
                  <a:pt x="119" y="23"/>
                </a:lnTo>
                <a:lnTo>
                  <a:pt x="120" y="24"/>
                </a:lnTo>
                <a:lnTo>
                  <a:pt x="120" y="27"/>
                </a:lnTo>
                <a:lnTo>
                  <a:pt x="120" y="28"/>
                </a:lnTo>
                <a:lnTo>
                  <a:pt x="121" y="29"/>
                </a:lnTo>
                <a:lnTo>
                  <a:pt x="121" y="32"/>
                </a:lnTo>
                <a:lnTo>
                  <a:pt x="121" y="33"/>
                </a:lnTo>
                <a:lnTo>
                  <a:pt x="121" y="36"/>
                </a:lnTo>
                <a:lnTo>
                  <a:pt x="121" y="37"/>
                </a:lnTo>
                <a:lnTo>
                  <a:pt x="121" y="39"/>
                </a:lnTo>
                <a:lnTo>
                  <a:pt x="121" y="41"/>
                </a:lnTo>
                <a:lnTo>
                  <a:pt x="120" y="43"/>
                </a:lnTo>
                <a:lnTo>
                  <a:pt x="120" y="44"/>
                </a:lnTo>
                <a:lnTo>
                  <a:pt x="120" y="47"/>
                </a:lnTo>
                <a:lnTo>
                  <a:pt x="119" y="48"/>
                </a:lnTo>
                <a:lnTo>
                  <a:pt x="119" y="50"/>
                </a:lnTo>
                <a:lnTo>
                  <a:pt x="119" y="52"/>
                </a:lnTo>
                <a:lnTo>
                  <a:pt x="117" y="54"/>
                </a:lnTo>
                <a:lnTo>
                  <a:pt x="116" y="55"/>
                </a:lnTo>
                <a:lnTo>
                  <a:pt x="115" y="56"/>
                </a:lnTo>
                <a:lnTo>
                  <a:pt x="114" y="58"/>
                </a:lnTo>
                <a:lnTo>
                  <a:pt x="114" y="59"/>
                </a:lnTo>
                <a:lnTo>
                  <a:pt x="113" y="62"/>
                </a:lnTo>
                <a:lnTo>
                  <a:pt x="111" y="64"/>
                </a:lnTo>
                <a:lnTo>
                  <a:pt x="110" y="66"/>
                </a:lnTo>
                <a:lnTo>
                  <a:pt x="109" y="67"/>
                </a:lnTo>
                <a:lnTo>
                  <a:pt x="108" y="67"/>
                </a:lnTo>
                <a:lnTo>
                  <a:pt x="106" y="68"/>
                </a:lnTo>
                <a:lnTo>
                  <a:pt x="105" y="68"/>
                </a:lnTo>
                <a:lnTo>
                  <a:pt x="103" y="70"/>
                </a:lnTo>
                <a:lnTo>
                  <a:pt x="102" y="70"/>
                </a:lnTo>
                <a:lnTo>
                  <a:pt x="100" y="72"/>
                </a:lnTo>
                <a:lnTo>
                  <a:pt x="98" y="72"/>
                </a:lnTo>
                <a:lnTo>
                  <a:pt x="97" y="74"/>
                </a:lnTo>
                <a:lnTo>
                  <a:pt x="96" y="74"/>
                </a:lnTo>
                <a:lnTo>
                  <a:pt x="93" y="75"/>
                </a:lnTo>
                <a:lnTo>
                  <a:pt x="92" y="76"/>
                </a:lnTo>
                <a:lnTo>
                  <a:pt x="93" y="76"/>
                </a:lnTo>
                <a:lnTo>
                  <a:pt x="93" y="78"/>
                </a:lnTo>
                <a:lnTo>
                  <a:pt x="96" y="78"/>
                </a:lnTo>
                <a:lnTo>
                  <a:pt x="96" y="79"/>
                </a:lnTo>
                <a:lnTo>
                  <a:pt x="97" y="80"/>
                </a:lnTo>
                <a:lnTo>
                  <a:pt x="98" y="82"/>
                </a:lnTo>
                <a:lnTo>
                  <a:pt x="99" y="83"/>
                </a:lnTo>
                <a:lnTo>
                  <a:pt x="100" y="84"/>
                </a:lnTo>
                <a:lnTo>
                  <a:pt x="100" y="86"/>
                </a:lnTo>
                <a:lnTo>
                  <a:pt x="102" y="87"/>
                </a:lnTo>
                <a:lnTo>
                  <a:pt x="102" y="88"/>
                </a:lnTo>
                <a:lnTo>
                  <a:pt x="103" y="90"/>
                </a:lnTo>
                <a:lnTo>
                  <a:pt x="103" y="92"/>
                </a:lnTo>
                <a:lnTo>
                  <a:pt x="103" y="95"/>
                </a:lnTo>
                <a:lnTo>
                  <a:pt x="102" y="129"/>
                </a:lnTo>
                <a:lnTo>
                  <a:pt x="102" y="130"/>
                </a:lnTo>
                <a:lnTo>
                  <a:pt x="102" y="133"/>
                </a:lnTo>
                <a:lnTo>
                  <a:pt x="103" y="134"/>
                </a:lnTo>
                <a:lnTo>
                  <a:pt x="104" y="135"/>
                </a:lnTo>
                <a:lnTo>
                  <a:pt x="104" y="138"/>
                </a:lnTo>
                <a:lnTo>
                  <a:pt x="104" y="139"/>
                </a:lnTo>
                <a:lnTo>
                  <a:pt x="105" y="141"/>
                </a:lnTo>
                <a:lnTo>
                  <a:pt x="106" y="143"/>
                </a:lnTo>
                <a:lnTo>
                  <a:pt x="106" y="146"/>
                </a:lnTo>
                <a:lnTo>
                  <a:pt x="105" y="146"/>
                </a:lnTo>
                <a:lnTo>
                  <a:pt x="75" y="146"/>
                </a:lnTo>
                <a:lnTo>
                  <a:pt x="74" y="146"/>
                </a:lnTo>
                <a:lnTo>
                  <a:pt x="72" y="146"/>
                </a:lnTo>
                <a:lnTo>
                  <a:pt x="71" y="145"/>
                </a:lnTo>
                <a:lnTo>
                  <a:pt x="70" y="145"/>
                </a:lnTo>
                <a:lnTo>
                  <a:pt x="70" y="143"/>
                </a:lnTo>
                <a:lnTo>
                  <a:pt x="69" y="141"/>
                </a:lnTo>
                <a:lnTo>
                  <a:pt x="69" y="139"/>
                </a:lnTo>
                <a:lnTo>
                  <a:pt x="69" y="138"/>
                </a:lnTo>
                <a:lnTo>
                  <a:pt x="70" y="102"/>
                </a:lnTo>
                <a:lnTo>
                  <a:pt x="69" y="99"/>
                </a:lnTo>
                <a:lnTo>
                  <a:pt x="69" y="98"/>
                </a:lnTo>
                <a:lnTo>
                  <a:pt x="68" y="96"/>
                </a:lnTo>
                <a:lnTo>
                  <a:pt x="68" y="95"/>
                </a:lnTo>
                <a:lnTo>
                  <a:pt x="65" y="94"/>
                </a:lnTo>
                <a:lnTo>
                  <a:pt x="64" y="94"/>
                </a:lnTo>
                <a:lnTo>
                  <a:pt x="63" y="92"/>
                </a:lnTo>
                <a:lnTo>
                  <a:pt x="49" y="90"/>
                </a:lnTo>
                <a:lnTo>
                  <a:pt x="48" y="90"/>
                </a:lnTo>
                <a:lnTo>
                  <a:pt x="46" y="91"/>
                </a:lnTo>
                <a:lnTo>
                  <a:pt x="45" y="92"/>
                </a:lnTo>
                <a:lnTo>
                  <a:pt x="43" y="94"/>
                </a:lnTo>
                <a:lnTo>
                  <a:pt x="43" y="95"/>
                </a:lnTo>
                <a:lnTo>
                  <a:pt x="43" y="96"/>
                </a:lnTo>
                <a:lnTo>
                  <a:pt x="32" y="146"/>
                </a:lnTo>
                <a:close/>
                <a:moveTo>
                  <a:pt x="60" y="28"/>
                </a:moveTo>
                <a:lnTo>
                  <a:pt x="54" y="62"/>
                </a:lnTo>
                <a:lnTo>
                  <a:pt x="70" y="62"/>
                </a:lnTo>
                <a:lnTo>
                  <a:pt x="74" y="62"/>
                </a:lnTo>
                <a:lnTo>
                  <a:pt x="76" y="62"/>
                </a:lnTo>
                <a:lnTo>
                  <a:pt x="79" y="59"/>
                </a:lnTo>
                <a:lnTo>
                  <a:pt x="81" y="58"/>
                </a:lnTo>
                <a:lnTo>
                  <a:pt x="83" y="56"/>
                </a:lnTo>
                <a:lnTo>
                  <a:pt x="86" y="54"/>
                </a:lnTo>
                <a:lnTo>
                  <a:pt x="86" y="51"/>
                </a:lnTo>
                <a:lnTo>
                  <a:pt x="87" y="48"/>
                </a:lnTo>
                <a:lnTo>
                  <a:pt x="87" y="44"/>
                </a:lnTo>
                <a:lnTo>
                  <a:pt x="88" y="41"/>
                </a:lnTo>
                <a:lnTo>
                  <a:pt x="87" y="37"/>
                </a:lnTo>
                <a:lnTo>
                  <a:pt x="87" y="35"/>
                </a:lnTo>
                <a:lnTo>
                  <a:pt x="86" y="32"/>
                </a:lnTo>
                <a:lnTo>
                  <a:pt x="83" y="31"/>
                </a:lnTo>
                <a:lnTo>
                  <a:pt x="81" y="29"/>
                </a:lnTo>
                <a:lnTo>
                  <a:pt x="79" y="28"/>
                </a:lnTo>
                <a:lnTo>
                  <a:pt x="60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9E710F18-A80B-D248-B863-CFA9A43E37F8}"/>
              </a:ext>
            </a:extLst>
          </xdr:cNvPr>
          <xdr:cNvSpPr>
            <a:spLocks noEditPoints="1"/>
          </xdr:cNvSpPr>
        </xdr:nvSpPr>
        <xdr:spPr>
          <a:xfrm>
            <a:off x="704" y="343"/>
            <a:ext cx="51" cy="77"/>
          </a:xfrm>
          <a:custGeom>
            <a:avLst/>
            <a:gdLst>
              <a:gd name="T0" fmla="*/ 35 w 122"/>
              <a:gd name="T1" fmla="*/ 0 h 146"/>
              <a:gd name="T2" fmla="*/ 103 w 122"/>
              <a:gd name="T3" fmla="*/ 2 h 146"/>
              <a:gd name="T4" fmla="*/ 108 w 122"/>
              <a:gd name="T5" fmla="*/ 4 h 146"/>
              <a:gd name="T6" fmla="*/ 113 w 122"/>
              <a:gd name="T7" fmla="*/ 8 h 146"/>
              <a:gd name="T8" fmla="*/ 114 w 122"/>
              <a:gd name="T9" fmla="*/ 10 h 146"/>
              <a:gd name="T10" fmla="*/ 118 w 122"/>
              <a:gd name="T11" fmla="*/ 14 h 146"/>
              <a:gd name="T12" fmla="*/ 120 w 122"/>
              <a:gd name="T13" fmla="*/ 18 h 146"/>
              <a:gd name="T14" fmla="*/ 121 w 122"/>
              <a:gd name="T15" fmla="*/ 24 h 146"/>
              <a:gd name="T16" fmla="*/ 121 w 122"/>
              <a:gd name="T17" fmla="*/ 29 h 146"/>
              <a:gd name="T18" fmla="*/ 122 w 122"/>
              <a:gd name="T19" fmla="*/ 34 h 146"/>
              <a:gd name="T20" fmla="*/ 121 w 122"/>
              <a:gd name="T21" fmla="*/ 40 h 146"/>
              <a:gd name="T22" fmla="*/ 119 w 122"/>
              <a:gd name="T23" fmla="*/ 45 h 146"/>
              <a:gd name="T24" fmla="*/ 118 w 122"/>
              <a:gd name="T25" fmla="*/ 49 h 146"/>
              <a:gd name="T26" fmla="*/ 116 w 122"/>
              <a:gd name="T27" fmla="*/ 55 h 146"/>
              <a:gd name="T28" fmla="*/ 113 w 122"/>
              <a:gd name="T29" fmla="*/ 59 h 146"/>
              <a:gd name="T30" fmla="*/ 112 w 122"/>
              <a:gd name="T31" fmla="*/ 64 h 146"/>
              <a:gd name="T32" fmla="*/ 108 w 122"/>
              <a:gd name="T33" fmla="*/ 67 h 146"/>
              <a:gd name="T34" fmla="*/ 103 w 122"/>
              <a:gd name="T35" fmla="*/ 69 h 146"/>
              <a:gd name="T36" fmla="*/ 97 w 122"/>
              <a:gd name="T37" fmla="*/ 72 h 146"/>
              <a:gd name="T38" fmla="*/ 92 w 122"/>
              <a:gd name="T39" fmla="*/ 75 h 146"/>
              <a:gd name="T40" fmla="*/ 96 w 122"/>
              <a:gd name="T41" fmla="*/ 77 h 146"/>
              <a:gd name="T42" fmla="*/ 98 w 122"/>
              <a:gd name="T43" fmla="*/ 81 h 146"/>
              <a:gd name="T44" fmla="*/ 102 w 122"/>
              <a:gd name="T45" fmla="*/ 84 h 146"/>
              <a:gd name="T46" fmla="*/ 103 w 122"/>
              <a:gd name="T47" fmla="*/ 88 h 146"/>
              <a:gd name="T48" fmla="*/ 104 w 122"/>
              <a:gd name="T49" fmla="*/ 95 h 146"/>
              <a:gd name="T50" fmla="*/ 103 w 122"/>
              <a:gd name="T51" fmla="*/ 130 h 146"/>
              <a:gd name="T52" fmla="*/ 103 w 122"/>
              <a:gd name="T53" fmla="*/ 134 h 146"/>
              <a:gd name="T54" fmla="*/ 104 w 122"/>
              <a:gd name="T55" fmla="*/ 138 h 146"/>
              <a:gd name="T56" fmla="*/ 107 w 122"/>
              <a:gd name="T57" fmla="*/ 143 h 146"/>
              <a:gd name="T58" fmla="*/ 75 w 122"/>
              <a:gd name="T59" fmla="*/ 146 h 146"/>
              <a:gd name="T60" fmla="*/ 73 w 122"/>
              <a:gd name="T61" fmla="*/ 144 h 146"/>
              <a:gd name="T62" fmla="*/ 70 w 122"/>
              <a:gd name="T63" fmla="*/ 140 h 146"/>
              <a:gd name="T64" fmla="*/ 70 w 122"/>
              <a:gd name="T65" fmla="*/ 100 h 146"/>
              <a:gd name="T66" fmla="*/ 68 w 122"/>
              <a:gd name="T67" fmla="*/ 96 h 146"/>
              <a:gd name="T68" fmla="*/ 65 w 122"/>
              <a:gd name="T69" fmla="*/ 92 h 146"/>
              <a:gd name="T70" fmla="*/ 51 w 122"/>
              <a:gd name="T71" fmla="*/ 91 h 146"/>
              <a:gd name="T72" fmla="*/ 47 w 122"/>
              <a:gd name="T73" fmla="*/ 92 h 146"/>
              <a:gd name="T74" fmla="*/ 45 w 122"/>
              <a:gd name="T75" fmla="*/ 95 h 146"/>
              <a:gd name="T76" fmla="*/ 33 w 122"/>
              <a:gd name="T77" fmla="*/ 144 h 146"/>
              <a:gd name="T78" fmla="*/ 70 w 122"/>
              <a:gd name="T79" fmla="*/ 61 h 146"/>
              <a:gd name="T80" fmla="*/ 79 w 122"/>
              <a:gd name="T81" fmla="*/ 59 h 146"/>
              <a:gd name="T82" fmla="*/ 85 w 122"/>
              <a:gd name="T83" fmla="*/ 53 h 146"/>
              <a:gd name="T84" fmla="*/ 88 w 122"/>
              <a:gd name="T85" fmla="*/ 44 h 146"/>
              <a:gd name="T86" fmla="*/ 87 w 122"/>
              <a:gd name="T87" fmla="*/ 34 h 146"/>
              <a:gd name="T88" fmla="*/ 81 w 122"/>
              <a:gd name="T89" fmla="*/ 29 h 14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22"/>
              <a:gd name="T136" fmla="*/ 0 h 146"/>
              <a:gd name="T137" fmla="*/ 122 w 122"/>
              <a:gd name="T138" fmla="*/ 146 h 14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22" h="146">
                <a:moveTo>
                  <a:pt x="33" y="144"/>
                </a:moveTo>
                <a:lnTo>
                  <a:pt x="0" y="146"/>
                </a:lnTo>
                <a:lnTo>
                  <a:pt x="35" y="0"/>
                </a:lnTo>
                <a:lnTo>
                  <a:pt x="98" y="1"/>
                </a:lnTo>
                <a:lnTo>
                  <a:pt x="99" y="1"/>
                </a:lnTo>
                <a:lnTo>
                  <a:pt x="103" y="2"/>
                </a:lnTo>
                <a:lnTo>
                  <a:pt x="104" y="2"/>
                </a:lnTo>
                <a:lnTo>
                  <a:pt x="107" y="4"/>
                </a:lnTo>
                <a:lnTo>
                  <a:pt x="108" y="4"/>
                </a:lnTo>
                <a:lnTo>
                  <a:pt x="109" y="5"/>
                </a:lnTo>
                <a:lnTo>
                  <a:pt x="112" y="6"/>
                </a:lnTo>
                <a:lnTo>
                  <a:pt x="113" y="8"/>
                </a:lnTo>
                <a:lnTo>
                  <a:pt x="113" y="9"/>
                </a:lnTo>
                <a:lnTo>
                  <a:pt x="114" y="10"/>
                </a:lnTo>
                <a:lnTo>
                  <a:pt x="115" y="12"/>
                </a:lnTo>
                <a:lnTo>
                  <a:pt x="116" y="13"/>
                </a:lnTo>
                <a:lnTo>
                  <a:pt x="118" y="14"/>
                </a:lnTo>
                <a:lnTo>
                  <a:pt x="119" y="16"/>
                </a:lnTo>
                <a:lnTo>
                  <a:pt x="119" y="17"/>
                </a:lnTo>
                <a:lnTo>
                  <a:pt x="120" y="18"/>
                </a:lnTo>
                <a:lnTo>
                  <a:pt x="120" y="21"/>
                </a:lnTo>
                <a:lnTo>
                  <a:pt x="121" y="22"/>
                </a:lnTo>
                <a:lnTo>
                  <a:pt x="121" y="24"/>
                </a:lnTo>
                <a:lnTo>
                  <a:pt x="121" y="26"/>
                </a:lnTo>
                <a:lnTo>
                  <a:pt x="121" y="28"/>
                </a:lnTo>
                <a:lnTo>
                  <a:pt x="121" y="29"/>
                </a:lnTo>
                <a:lnTo>
                  <a:pt x="122" y="32"/>
                </a:lnTo>
                <a:lnTo>
                  <a:pt x="122" y="33"/>
                </a:lnTo>
                <a:lnTo>
                  <a:pt x="122" y="34"/>
                </a:lnTo>
                <a:lnTo>
                  <a:pt x="122" y="36"/>
                </a:lnTo>
                <a:lnTo>
                  <a:pt x="122" y="38"/>
                </a:lnTo>
                <a:lnTo>
                  <a:pt x="121" y="40"/>
                </a:lnTo>
                <a:lnTo>
                  <a:pt x="121" y="41"/>
                </a:lnTo>
                <a:lnTo>
                  <a:pt x="120" y="44"/>
                </a:lnTo>
                <a:lnTo>
                  <a:pt x="119" y="45"/>
                </a:lnTo>
                <a:lnTo>
                  <a:pt x="119" y="47"/>
                </a:lnTo>
                <a:lnTo>
                  <a:pt x="119" y="48"/>
                </a:lnTo>
                <a:lnTo>
                  <a:pt x="118" y="49"/>
                </a:lnTo>
                <a:lnTo>
                  <a:pt x="118" y="52"/>
                </a:lnTo>
                <a:lnTo>
                  <a:pt x="116" y="53"/>
                </a:lnTo>
                <a:lnTo>
                  <a:pt x="116" y="55"/>
                </a:lnTo>
                <a:lnTo>
                  <a:pt x="114" y="56"/>
                </a:lnTo>
                <a:lnTo>
                  <a:pt x="114" y="57"/>
                </a:lnTo>
                <a:lnTo>
                  <a:pt x="113" y="59"/>
                </a:lnTo>
                <a:lnTo>
                  <a:pt x="113" y="61"/>
                </a:lnTo>
                <a:lnTo>
                  <a:pt x="113" y="63"/>
                </a:lnTo>
                <a:lnTo>
                  <a:pt x="112" y="64"/>
                </a:lnTo>
                <a:lnTo>
                  <a:pt x="109" y="64"/>
                </a:lnTo>
                <a:lnTo>
                  <a:pt x="109" y="65"/>
                </a:lnTo>
                <a:lnTo>
                  <a:pt x="108" y="67"/>
                </a:lnTo>
                <a:lnTo>
                  <a:pt x="107" y="68"/>
                </a:lnTo>
                <a:lnTo>
                  <a:pt x="104" y="69"/>
                </a:lnTo>
                <a:lnTo>
                  <a:pt x="103" y="69"/>
                </a:lnTo>
                <a:lnTo>
                  <a:pt x="102" y="71"/>
                </a:lnTo>
                <a:lnTo>
                  <a:pt x="99" y="72"/>
                </a:lnTo>
                <a:lnTo>
                  <a:pt x="97" y="72"/>
                </a:lnTo>
                <a:lnTo>
                  <a:pt x="96" y="73"/>
                </a:lnTo>
                <a:lnTo>
                  <a:pt x="95" y="73"/>
                </a:lnTo>
                <a:lnTo>
                  <a:pt x="92" y="75"/>
                </a:lnTo>
                <a:lnTo>
                  <a:pt x="93" y="75"/>
                </a:lnTo>
                <a:lnTo>
                  <a:pt x="95" y="76"/>
                </a:lnTo>
                <a:lnTo>
                  <a:pt x="96" y="77"/>
                </a:lnTo>
                <a:lnTo>
                  <a:pt x="96" y="79"/>
                </a:lnTo>
                <a:lnTo>
                  <a:pt x="98" y="79"/>
                </a:lnTo>
                <a:lnTo>
                  <a:pt x="98" y="81"/>
                </a:lnTo>
                <a:lnTo>
                  <a:pt x="99" y="81"/>
                </a:lnTo>
                <a:lnTo>
                  <a:pt x="101" y="83"/>
                </a:lnTo>
                <a:lnTo>
                  <a:pt x="102" y="84"/>
                </a:lnTo>
                <a:lnTo>
                  <a:pt x="102" y="85"/>
                </a:lnTo>
                <a:lnTo>
                  <a:pt x="102" y="87"/>
                </a:lnTo>
                <a:lnTo>
                  <a:pt x="103" y="88"/>
                </a:lnTo>
                <a:lnTo>
                  <a:pt x="103" y="91"/>
                </a:lnTo>
                <a:lnTo>
                  <a:pt x="104" y="93"/>
                </a:lnTo>
                <a:lnTo>
                  <a:pt x="104" y="95"/>
                </a:lnTo>
                <a:lnTo>
                  <a:pt x="103" y="128"/>
                </a:lnTo>
                <a:lnTo>
                  <a:pt x="103" y="130"/>
                </a:lnTo>
                <a:lnTo>
                  <a:pt x="103" y="132"/>
                </a:lnTo>
                <a:lnTo>
                  <a:pt x="103" y="134"/>
                </a:lnTo>
                <a:lnTo>
                  <a:pt x="103" y="135"/>
                </a:lnTo>
                <a:lnTo>
                  <a:pt x="104" y="135"/>
                </a:lnTo>
                <a:lnTo>
                  <a:pt x="104" y="138"/>
                </a:lnTo>
                <a:lnTo>
                  <a:pt x="105" y="140"/>
                </a:lnTo>
                <a:lnTo>
                  <a:pt x="107" y="143"/>
                </a:lnTo>
                <a:lnTo>
                  <a:pt x="107" y="144"/>
                </a:lnTo>
                <a:lnTo>
                  <a:pt x="107" y="146"/>
                </a:lnTo>
                <a:lnTo>
                  <a:pt x="75" y="146"/>
                </a:lnTo>
                <a:lnTo>
                  <a:pt x="74" y="146"/>
                </a:lnTo>
                <a:lnTo>
                  <a:pt x="73" y="146"/>
                </a:lnTo>
                <a:lnTo>
                  <a:pt x="73" y="144"/>
                </a:lnTo>
                <a:lnTo>
                  <a:pt x="71" y="143"/>
                </a:lnTo>
                <a:lnTo>
                  <a:pt x="71" y="142"/>
                </a:lnTo>
                <a:lnTo>
                  <a:pt x="70" y="140"/>
                </a:lnTo>
                <a:lnTo>
                  <a:pt x="70" y="139"/>
                </a:lnTo>
                <a:lnTo>
                  <a:pt x="70" y="138"/>
                </a:lnTo>
                <a:lnTo>
                  <a:pt x="70" y="100"/>
                </a:lnTo>
                <a:lnTo>
                  <a:pt x="70" y="99"/>
                </a:lnTo>
                <a:lnTo>
                  <a:pt x="69" y="97"/>
                </a:lnTo>
                <a:lnTo>
                  <a:pt x="68" y="96"/>
                </a:lnTo>
                <a:lnTo>
                  <a:pt x="68" y="95"/>
                </a:lnTo>
                <a:lnTo>
                  <a:pt x="67" y="93"/>
                </a:lnTo>
                <a:lnTo>
                  <a:pt x="65" y="92"/>
                </a:lnTo>
                <a:lnTo>
                  <a:pt x="64" y="92"/>
                </a:lnTo>
                <a:lnTo>
                  <a:pt x="51" y="91"/>
                </a:lnTo>
                <a:lnTo>
                  <a:pt x="50" y="91"/>
                </a:lnTo>
                <a:lnTo>
                  <a:pt x="48" y="91"/>
                </a:lnTo>
                <a:lnTo>
                  <a:pt x="47" y="92"/>
                </a:lnTo>
                <a:lnTo>
                  <a:pt x="46" y="93"/>
                </a:lnTo>
                <a:lnTo>
                  <a:pt x="45" y="95"/>
                </a:lnTo>
                <a:lnTo>
                  <a:pt x="44" y="97"/>
                </a:lnTo>
                <a:lnTo>
                  <a:pt x="33" y="144"/>
                </a:lnTo>
                <a:close/>
                <a:moveTo>
                  <a:pt x="62" y="28"/>
                </a:moveTo>
                <a:lnTo>
                  <a:pt x="53" y="61"/>
                </a:lnTo>
                <a:lnTo>
                  <a:pt x="70" y="61"/>
                </a:lnTo>
                <a:lnTo>
                  <a:pt x="73" y="61"/>
                </a:lnTo>
                <a:lnTo>
                  <a:pt x="76" y="61"/>
                </a:lnTo>
                <a:lnTo>
                  <a:pt x="79" y="59"/>
                </a:lnTo>
                <a:lnTo>
                  <a:pt x="81" y="57"/>
                </a:lnTo>
                <a:lnTo>
                  <a:pt x="84" y="56"/>
                </a:lnTo>
                <a:lnTo>
                  <a:pt x="85" y="53"/>
                </a:lnTo>
                <a:lnTo>
                  <a:pt x="86" y="52"/>
                </a:lnTo>
                <a:lnTo>
                  <a:pt x="87" y="48"/>
                </a:lnTo>
                <a:lnTo>
                  <a:pt x="88" y="44"/>
                </a:lnTo>
                <a:lnTo>
                  <a:pt x="88" y="41"/>
                </a:lnTo>
                <a:lnTo>
                  <a:pt x="88" y="37"/>
                </a:lnTo>
                <a:lnTo>
                  <a:pt x="87" y="34"/>
                </a:lnTo>
                <a:lnTo>
                  <a:pt x="86" y="32"/>
                </a:lnTo>
                <a:lnTo>
                  <a:pt x="84" y="30"/>
                </a:lnTo>
                <a:lnTo>
                  <a:pt x="81" y="29"/>
                </a:lnTo>
                <a:lnTo>
                  <a:pt x="79" y="29"/>
                </a:lnTo>
                <a:lnTo>
                  <a:pt x="62" y="2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1" name="Freeform 19">
            <a:extLst>
              <a:ext uri="{FF2B5EF4-FFF2-40B4-BE49-F238E27FC236}">
                <a16:creationId xmlns:a16="http://schemas.microsoft.com/office/drawing/2014/main" xmlns="" id="{098B17C3-F73C-CA44-9218-A2146C596BF7}"/>
              </a:ext>
            </a:extLst>
          </xdr:cNvPr>
          <xdr:cNvSpPr/>
        </xdr:nvSpPr>
        <xdr:spPr>
          <a:xfrm>
            <a:off x="594" y="343"/>
            <a:ext cx="63" cy="77"/>
          </a:xfrm>
          <a:custGeom>
            <a:avLst/>
            <a:gdLst>
              <a:gd name="T0" fmla="*/ 121 w 121"/>
              <a:gd name="T1" fmla="*/ 47 h 157"/>
              <a:gd name="T2" fmla="*/ 119 w 121"/>
              <a:gd name="T3" fmla="*/ 26 h 157"/>
              <a:gd name="T4" fmla="*/ 111 w 121"/>
              <a:gd name="T5" fmla="*/ 18 h 157"/>
              <a:gd name="T6" fmla="*/ 102 w 121"/>
              <a:gd name="T7" fmla="*/ 8 h 157"/>
              <a:gd name="T8" fmla="*/ 90 w 121"/>
              <a:gd name="T9" fmla="*/ 3 h 157"/>
              <a:gd name="T10" fmla="*/ 82 w 121"/>
              <a:gd name="T11" fmla="*/ 0 h 157"/>
              <a:gd name="T12" fmla="*/ 75 w 121"/>
              <a:gd name="T13" fmla="*/ 0 h 157"/>
              <a:gd name="T14" fmla="*/ 65 w 121"/>
              <a:gd name="T15" fmla="*/ 0 h 157"/>
              <a:gd name="T16" fmla="*/ 56 w 121"/>
              <a:gd name="T17" fmla="*/ 2 h 157"/>
              <a:gd name="T18" fmla="*/ 46 w 121"/>
              <a:gd name="T19" fmla="*/ 6 h 157"/>
              <a:gd name="T20" fmla="*/ 34 w 121"/>
              <a:gd name="T21" fmla="*/ 14 h 157"/>
              <a:gd name="T22" fmla="*/ 27 w 121"/>
              <a:gd name="T23" fmla="*/ 24 h 157"/>
              <a:gd name="T24" fmla="*/ 22 w 121"/>
              <a:gd name="T25" fmla="*/ 39 h 157"/>
              <a:gd name="T26" fmla="*/ 22 w 121"/>
              <a:gd name="T27" fmla="*/ 55 h 157"/>
              <a:gd name="T28" fmla="*/ 27 w 121"/>
              <a:gd name="T29" fmla="*/ 67 h 157"/>
              <a:gd name="T30" fmla="*/ 35 w 121"/>
              <a:gd name="T31" fmla="*/ 78 h 157"/>
              <a:gd name="T32" fmla="*/ 47 w 121"/>
              <a:gd name="T33" fmla="*/ 86 h 157"/>
              <a:gd name="T34" fmla="*/ 57 w 121"/>
              <a:gd name="T35" fmla="*/ 91 h 157"/>
              <a:gd name="T36" fmla="*/ 64 w 121"/>
              <a:gd name="T37" fmla="*/ 95 h 157"/>
              <a:gd name="T38" fmla="*/ 70 w 121"/>
              <a:gd name="T39" fmla="*/ 101 h 157"/>
              <a:gd name="T40" fmla="*/ 75 w 121"/>
              <a:gd name="T41" fmla="*/ 109 h 157"/>
              <a:gd name="T42" fmla="*/ 75 w 121"/>
              <a:gd name="T43" fmla="*/ 115 h 157"/>
              <a:gd name="T44" fmla="*/ 70 w 121"/>
              <a:gd name="T45" fmla="*/ 121 h 157"/>
              <a:gd name="T46" fmla="*/ 65 w 121"/>
              <a:gd name="T47" fmla="*/ 125 h 157"/>
              <a:gd name="T48" fmla="*/ 56 w 121"/>
              <a:gd name="T49" fmla="*/ 126 h 157"/>
              <a:gd name="T50" fmla="*/ 45 w 121"/>
              <a:gd name="T51" fmla="*/ 128 h 157"/>
              <a:gd name="T52" fmla="*/ 41 w 121"/>
              <a:gd name="T53" fmla="*/ 124 h 157"/>
              <a:gd name="T54" fmla="*/ 37 w 121"/>
              <a:gd name="T55" fmla="*/ 118 h 157"/>
              <a:gd name="T56" fmla="*/ 36 w 121"/>
              <a:gd name="T57" fmla="*/ 113 h 157"/>
              <a:gd name="T58" fmla="*/ 36 w 121"/>
              <a:gd name="T59" fmla="*/ 106 h 157"/>
              <a:gd name="T60" fmla="*/ 0 w 121"/>
              <a:gd name="T61" fmla="*/ 114 h 157"/>
              <a:gd name="T62" fmla="*/ 3 w 121"/>
              <a:gd name="T63" fmla="*/ 130 h 157"/>
              <a:gd name="T64" fmla="*/ 8 w 121"/>
              <a:gd name="T65" fmla="*/ 141 h 157"/>
              <a:gd name="T66" fmla="*/ 20 w 121"/>
              <a:gd name="T67" fmla="*/ 150 h 157"/>
              <a:gd name="T68" fmla="*/ 33 w 121"/>
              <a:gd name="T69" fmla="*/ 156 h 157"/>
              <a:gd name="T70" fmla="*/ 41 w 121"/>
              <a:gd name="T71" fmla="*/ 157 h 157"/>
              <a:gd name="T72" fmla="*/ 51 w 121"/>
              <a:gd name="T73" fmla="*/ 157 h 157"/>
              <a:gd name="T74" fmla="*/ 59 w 121"/>
              <a:gd name="T75" fmla="*/ 156 h 157"/>
              <a:gd name="T76" fmla="*/ 68 w 121"/>
              <a:gd name="T77" fmla="*/ 154 h 157"/>
              <a:gd name="T78" fmla="*/ 80 w 121"/>
              <a:gd name="T79" fmla="*/ 150 h 157"/>
              <a:gd name="T80" fmla="*/ 93 w 121"/>
              <a:gd name="T81" fmla="*/ 141 h 157"/>
              <a:gd name="T82" fmla="*/ 102 w 121"/>
              <a:gd name="T83" fmla="*/ 133 h 157"/>
              <a:gd name="T84" fmla="*/ 107 w 121"/>
              <a:gd name="T85" fmla="*/ 119 h 157"/>
              <a:gd name="T86" fmla="*/ 108 w 121"/>
              <a:gd name="T87" fmla="*/ 105 h 157"/>
              <a:gd name="T88" fmla="*/ 105 w 121"/>
              <a:gd name="T89" fmla="*/ 90 h 157"/>
              <a:gd name="T90" fmla="*/ 98 w 121"/>
              <a:gd name="T91" fmla="*/ 81 h 157"/>
              <a:gd name="T92" fmla="*/ 85 w 121"/>
              <a:gd name="T93" fmla="*/ 69 h 157"/>
              <a:gd name="T94" fmla="*/ 73 w 121"/>
              <a:gd name="T95" fmla="*/ 62 h 157"/>
              <a:gd name="T96" fmla="*/ 59 w 121"/>
              <a:gd name="T97" fmla="*/ 54 h 157"/>
              <a:gd name="T98" fmla="*/ 56 w 121"/>
              <a:gd name="T99" fmla="*/ 50 h 157"/>
              <a:gd name="T100" fmla="*/ 56 w 121"/>
              <a:gd name="T101" fmla="*/ 43 h 157"/>
              <a:gd name="T102" fmla="*/ 57 w 121"/>
              <a:gd name="T103" fmla="*/ 36 h 157"/>
              <a:gd name="T104" fmla="*/ 62 w 121"/>
              <a:gd name="T105" fmla="*/ 34 h 157"/>
              <a:gd name="T106" fmla="*/ 69 w 121"/>
              <a:gd name="T107" fmla="*/ 31 h 157"/>
              <a:gd name="T108" fmla="*/ 75 w 121"/>
              <a:gd name="T109" fmla="*/ 31 h 157"/>
              <a:gd name="T110" fmla="*/ 80 w 121"/>
              <a:gd name="T111" fmla="*/ 34 h 157"/>
              <a:gd name="T112" fmla="*/ 85 w 121"/>
              <a:gd name="T113" fmla="*/ 36 h 157"/>
              <a:gd name="T114" fmla="*/ 87 w 121"/>
              <a:gd name="T115" fmla="*/ 47 h 15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21"/>
              <a:gd name="T175" fmla="*/ 0 h 157"/>
              <a:gd name="T176" fmla="*/ 121 w 121"/>
              <a:gd name="T177" fmla="*/ 157 h 15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21" h="157">
                <a:moveTo>
                  <a:pt x="87" y="48"/>
                </a:moveTo>
                <a:lnTo>
                  <a:pt x="121" y="50"/>
                </a:lnTo>
                <a:lnTo>
                  <a:pt x="121" y="47"/>
                </a:lnTo>
                <a:lnTo>
                  <a:pt x="121" y="40"/>
                </a:lnTo>
                <a:lnTo>
                  <a:pt x="120" y="34"/>
                </a:lnTo>
                <a:lnTo>
                  <a:pt x="119" y="26"/>
                </a:lnTo>
                <a:lnTo>
                  <a:pt x="116" y="23"/>
                </a:lnTo>
                <a:lnTo>
                  <a:pt x="114" y="19"/>
                </a:lnTo>
                <a:lnTo>
                  <a:pt x="111" y="18"/>
                </a:lnTo>
                <a:lnTo>
                  <a:pt x="109" y="14"/>
                </a:lnTo>
                <a:lnTo>
                  <a:pt x="105" y="10"/>
                </a:lnTo>
                <a:lnTo>
                  <a:pt x="102" y="8"/>
                </a:lnTo>
                <a:lnTo>
                  <a:pt x="97" y="6"/>
                </a:lnTo>
                <a:lnTo>
                  <a:pt x="93" y="4"/>
                </a:lnTo>
                <a:lnTo>
                  <a:pt x="90" y="3"/>
                </a:lnTo>
                <a:lnTo>
                  <a:pt x="87" y="3"/>
                </a:lnTo>
                <a:lnTo>
                  <a:pt x="85" y="2"/>
                </a:lnTo>
                <a:lnTo>
                  <a:pt x="82" y="0"/>
                </a:lnTo>
                <a:lnTo>
                  <a:pt x="80" y="0"/>
                </a:lnTo>
                <a:lnTo>
                  <a:pt x="77" y="0"/>
                </a:lnTo>
                <a:lnTo>
                  <a:pt x="75" y="0"/>
                </a:lnTo>
                <a:lnTo>
                  <a:pt x="73" y="0"/>
                </a:lnTo>
                <a:lnTo>
                  <a:pt x="69" y="0"/>
                </a:lnTo>
                <a:lnTo>
                  <a:pt x="65" y="0"/>
                </a:lnTo>
                <a:lnTo>
                  <a:pt x="62" y="0"/>
                </a:lnTo>
                <a:lnTo>
                  <a:pt x="59" y="0"/>
                </a:lnTo>
                <a:lnTo>
                  <a:pt x="56" y="2"/>
                </a:lnTo>
                <a:lnTo>
                  <a:pt x="53" y="3"/>
                </a:lnTo>
                <a:lnTo>
                  <a:pt x="50" y="4"/>
                </a:lnTo>
                <a:lnTo>
                  <a:pt x="46" y="6"/>
                </a:lnTo>
                <a:lnTo>
                  <a:pt x="42" y="8"/>
                </a:lnTo>
                <a:lnTo>
                  <a:pt x="37" y="10"/>
                </a:lnTo>
                <a:lnTo>
                  <a:pt x="34" y="14"/>
                </a:lnTo>
                <a:lnTo>
                  <a:pt x="31" y="18"/>
                </a:lnTo>
                <a:lnTo>
                  <a:pt x="28" y="20"/>
                </a:lnTo>
                <a:lnTo>
                  <a:pt x="27" y="24"/>
                </a:lnTo>
                <a:lnTo>
                  <a:pt x="24" y="30"/>
                </a:lnTo>
                <a:lnTo>
                  <a:pt x="23" y="34"/>
                </a:lnTo>
                <a:lnTo>
                  <a:pt x="22" y="39"/>
                </a:lnTo>
                <a:lnTo>
                  <a:pt x="20" y="44"/>
                </a:lnTo>
                <a:lnTo>
                  <a:pt x="20" y="50"/>
                </a:lnTo>
                <a:lnTo>
                  <a:pt x="22" y="55"/>
                </a:lnTo>
                <a:lnTo>
                  <a:pt x="23" y="61"/>
                </a:lnTo>
                <a:lnTo>
                  <a:pt x="24" y="65"/>
                </a:lnTo>
                <a:lnTo>
                  <a:pt x="27" y="67"/>
                </a:lnTo>
                <a:lnTo>
                  <a:pt x="28" y="71"/>
                </a:lnTo>
                <a:lnTo>
                  <a:pt x="31" y="75"/>
                </a:lnTo>
                <a:lnTo>
                  <a:pt x="35" y="78"/>
                </a:lnTo>
                <a:lnTo>
                  <a:pt x="39" y="81"/>
                </a:lnTo>
                <a:lnTo>
                  <a:pt x="44" y="85"/>
                </a:lnTo>
                <a:lnTo>
                  <a:pt x="47" y="86"/>
                </a:lnTo>
                <a:lnTo>
                  <a:pt x="50" y="89"/>
                </a:lnTo>
                <a:lnTo>
                  <a:pt x="53" y="90"/>
                </a:lnTo>
                <a:lnTo>
                  <a:pt x="57" y="91"/>
                </a:lnTo>
                <a:lnTo>
                  <a:pt x="59" y="93"/>
                </a:lnTo>
                <a:lnTo>
                  <a:pt x="62" y="94"/>
                </a:lnTo>
                <a:lnTo>
                  <a:pt x="64" y="95"/>
                </a:lnTo>
                <a:lnTo>
                  <a:pt x="65" y="97"/>
                </a:lnTo>
                <a:lnTo>
                  <a:pt x="68" y="99"/>
                </a:lnTo>
                <a:lnTo>
                  <a:pt x="70" y="101"/>
                </a:lnTo>
                <a:lnTo>
                  <a:pt x="73" y="103"/>
                </a:lnTo>
                <a:lnTo>
                  <a:pt x="74" y="106"/>
                </a:lnTo>
                <a:lnTo>
                  <a:pt x="75" y="109"/>
                </a:lnTo>
                <a:lnTo>
                  <a:pt x="75" y="111"/>
                </a:lnTo>
                <a:lnTo>
                  <a:pt x="75" y="114"/>
                </a:lnTo>
                <a:lnTo>
                  <a:pt x="75" y="115"/>
                </a:lnTo>
                <a:lnTo>
                  <a:pt x="74" y="118"/>
                </a:lnTo>
                <a:lnTo>
                  <a:pt x="73" y="119"/>
                </a:lnTo>
                <a:lnTo>
                  <a:pt x="70" y="121"/>
                </a:lnTo>
                <a:lnTo>
                  <a:pt x="69" y="122"/>
                </a:lnTo>
                <a:lnTo>
                  <a:pt x="68" y="124"/>
                </a:lnTo>
                <a:lnTo>
                  <a:pt x="65" y="125"/>
                </a:lnTo>
                <a:lnTo>
                  <a:pt x="64" y="125"/>
                </a:lnTo>
                <a:lnTo>
                  <a:pt x="62" y="126"/>
                </a:lnTo>
                <a:lnTo>
                  <a:pt x="56" y="126"/>
                </a:lnTo>
                <a:lnTo>
                  <a:pt x="51" y="128"/>
                </a:lnTo>
                <a:lnTo>
                  <a:pt x="46" y="128"/>
                </a:lnTo>
                <a:lnTo>
                  <a:pt x="45" y="128"/>
                </a:lnTo>
                <a:lnTo>
                  <a:pt x="44" y="126"/>
                </a:lnTo>
                <a:lnTo>
                  <a:pt x="42" y="126"/>
                </a:lnTo>
                <a:lnTo>
                  <a:pt x="41" y="124"/>
                </a:lnTo>
                <a:lnTo>
                  <a:pt x="39" y="121"/>
                </a:lnTo>
                <a:lnTo>
                  <a:pt x="37" y="119"/>
                </a:lnTo>
                <a:lnTo>
                  <a:pt x="37" y="118"/>
                </a:lnTo>
                <a:lnTo>
                  <a:pt x="36" y="117"/>
                </a:lnTo>
                <a:lnTo>
                  <a:pt x="36" y="115"/>
                </a:lnTo>
                <a:lnTo>
                  <a:pt x="36" y="113"/>
                </a:lnTo>
                <a:lnTo>
                  <a:pt x="36" y="110"/>
                </a:lnTo>
                <a:lnTo>
                  <a:pt x="36" y="107"/>
                </a:lnTo>
                <a:lnTo>
                  <a:pt x="36" y="106"/>
                </a:lnTo>
                <a:lnTo>
                  <a:pt x="0" y="106"/>
                </a:lnTo>
                <a:lnTo>
                  <a:pt x="0" y="109"/>
                </a:lnTo>
                <a:lnTo>
                  <a:pt x="0" y="114"/>
                </a:lnTo>
                <a:lnTo>
                  <a:pt x="1" y="121"/>
                </a:lnTo>
                <a:lnTo>
                  <a:pt x="2" y="126"/>
                </a:lnTo>
                <a:lnTo>
                  <a:pt x="3" y="130"/>
                </a:lnTo>
                <a:lnTo>
                  <a:pt x="5" y="134"/>
                </a:lnTo>
                <a:lnTo>
                  <a:pt x="6" y="137"/>
                </a:lnTo>
                <a:lnTo>
                  <a:pt x="8" y="141"/>
                </a:lnTo>
                <a:lnTo>
                  <a:pt x="13" y="145"/>
                </a:lnTo>
                <a:lnTo>
                  <a:pt x="16" y="148"/>
                </a:lnTo>
                <a:lnTo>
                  <a:pt x="20" y="150"/>
                </a:lnTo>
                <a:lnTo>
                  <a:pt x="25" y="153"/>
                </a:lnTo>
                <a:lnTo>
                  <a:pt x="29" y="154"/>
                </a:lnTo>
                <a:lnTo>
                  <a:pt x="33" y="156"/>
                </a:lnTo>
                <a:lnTo>
                  <a:pt x="35" y="156"/>
                </a:lnTo>
                <a:lnTo>
                  <a:pt x="37" y="157"/>
                </a:lnTo>
                <a:lnTo>
                  <a:pt x="41" y="157"/>
                </a:lnTo>
                <a:lnTo>
                  <a:pt x="44" y="157"/>
                </a:lnTo>
                <a:lnTo>
                  <a:pt x="47" y="157"/>
                </a:lnTo>
                <a:lnTo>
                  <a:pt x="51" y="157"/>
                </a:lnTo>
                <a:lnTo>
                  <a:pt x="54" y="157"/>
                </a:lnTo>
                <a:lnTo>
                  <a:pt x="57" y="156"/>
                </a:lnTo>
                <a:lnTo>
                  <a:pt x="59" y="156"/>
                </a:lnTo>
                <a:lnTo>
                  <a:pt x="62" y="156"/>
                </a:lnTo>
                <a:lnTo>
                  <a:pt x="65" y="156"/>
                </a:lnTo>
                <a:lnTo>
                  <a:pt x="68" y="154"/>
                </a:lnTo>
                <a:lnTo>
                  <a:pt x="70" y="153"/>
                </a:lnTo>
                <a:lnTo>
                  <a:pt x="74" y="153"/>
                </a:lnTo>
                <a:lnTo>
                  <a:pt x="80" y="150"/>
                </a:lnTo>
                <a:lnTo>
                  <a:pt x="85" y="149"/>
                </a:lnTo>
                <a:lnTo>
                  <a:pt x="88" y="146"/>
                </a:lnTo>
                <a:lnTo>
                  <a:pt x="93" y="141"/>
                </a:lnTo>
                <a:lnTo>
                  <a:pt x="97" y="140"/>
                </a:lnTo>
                <a:lnTo>
                  <a:pt x="98" y="136"/>
                </a:lnTo>
                <a:lnTo>
                  <a:pt x="102" y="133"/>
                </a:lnTo>
                <a:lnTo>
                  <a:pt x="103" y="129"/>
                </a:lnTo>
                <a:lnTo>
                  <a:pt x="105" y="125"/>
                </a:lnTo>
                <a:lnTo>
                  <a:pt x="107" y="119"/>
                </a:lnTo>
                <a:lnTo>
                  <a:pt x="108" y="114"/>
                </a:lnTo>
                <a:lnTo>
                  <a:pt x="108" y="109"/>
                </a:lnTo>
                <a:lnTo>
                  <a:pt x="108" y="105"/>
                </a:lnTo>
                <a:lnTo>
                  <a:pt x="108" y="99"/>
                </a:lnTo>
                <a:lnTo>
                  <a:pt x="107" y="95"/>
                </a:lnTo>
                <a:lnTo>
                  <a:pt x="105" y="90"/>
                </a:lnTo>
                <a:lnTo>
                  <a:pt x="103" y="86"/>
                </a:lnTo>
                <a:lnTo>
                  <a:pt x="102" y="85"/>
                </a:lnTo>
                <a:lnTo>
                  <a:pt x="98" y="81"/>
                </a:lnTo>
                <a:lnTo>
                  <a:pt x="96" y="78"/>
                </a:lnTo>
                <a:lnTo>
                  <a:pt x="90" y="73"/>
                </a:lnTo>
                <a:lnTo>
                  <a:pt x="85" y="69"/>
                </a:lnTo>
                <a:lnTo>
                  <a:pt x="80" y="66"/>
                </a:lnTo>
                <a:lnTo>
                  <a:pt x="76" y="65"/>
                </a:lnTo>
                <a:lnTo>
                  <a:pt x="73" y="62"/>
                </a:lnTo>
                <a:lnTo>
                  <a:pt x="68" y="61"/>
                </a:lnTo>
                <a:lnTo>
                  <a:pt x="64" y="57"/>
                </a:lnTo>
                <a:lnTo>
                  <a:pt x="59" y="54"/>
                </a:lnTo>
                <a:lnTo>
                  <a:pt x="57" y="52"/>
                </a:lnTo>
                <a:lnTo>
                  <a:pt x="57" y="51"/>
                </a:lnTo>
                <a:lnTo>
                  <a:pt x="56" y="50"/>
                </a:lnTo>
                <a:lnTo>
                  <a:pt x="56" y="48"/>
                </a:lnTo>
                <a:lnTo>
                  <a:pt x="56" y="46"/>
                </a:lnTo>
                <a:lnTo>
                  <a:pt x="56" y="43"/>
                </a:lnTo>
                <a:lnTo>
                  <a:pt x="56" y="42"/>
                </a:lnTo>
                <a:lnTo>
                  <a:pt x="56" y="39"/>
                </a:lnTo>
                <a:lnTo>
                  <a:pt x="57" y="36"/>
                </a:lnTo>
                <a:lnTo>
                  <a:pt x="59" y="35"/>
                </a:lnTo>
                <a:lnTo>
                  <a:pt x="60" y="35"/>
                </a:lnTo>
                <a:lnTo>
                  <a:pt x="62" y="34"/>
                </a:lnTo>
                <a:lnTo>
                  <a:pt x="64" y="32"/>
                </a:lnTo>
                <a:lnTo>
                  <a:pt x="67" y="31"/>
                </a:lnTo>
                <a:lnTo>
                  <a:pt x="69" y="31"/>
                </a:lnTo>
                <a:lnTo>
                  <a:pt x="71" y="31"/>
                </a:lnTo>
                <a:lnTo>
                  <a:pt x="74" y="31"/>
                </a:lnTo>
                <a:lnTo>
                  <a:pt x="75" y="31"/>
                </a:lnTo>
                <a:lnTo>
                  <a:pt x="76" y="31"/>
                </a:lnTo>
                <a:lnTo>
                  <a:pt x="79" y="32"/>
                </a:lnTo>
                <a:lnTo>
                  <a:pt x="80" y="34"/>
                </a:lnTo>
                <a:lnTo>
                  <a:pt x="82" y="34"/>
                </a:lnTo>
                <a:lnTo>
                  <a:pt x="84" y="35"/>
                </a:lnTo>
                <a:lnTo>
                  <a:pt x="85" y="36"/>
                </a:lnTo>
                <a:lnTo>
                  <a:pt x="86" y="40"/>
                </a:lnTo>
                <a:lnTo>
                  <a:pt x="87" y="44"/>
                </a:lnTo>
                <a:lnTo>
                  <a:pt x="87" y="47"/>
                </a:lnTo>
                <a:lnTo>
                  <a:pt x="87" y="48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2" name="Freeform 20">
            <a:extLst>
              <a:ext uri="{FF2B5EF4-FFF2-40B4-BE49-F238E27FC236}">
                <a16:creationId xmlns:a16="http://schemas.microsoft.com/office/drawing/2014/main" xmlns="" id="{C3AA8215-E33C-1D49-B2C8-F2E9F64B1135}"/>
              </a:ext>
            </a:extLst>
          </xdr:cNvPr>
          <xdr:cNvSpPr/>
        </xdr:nvSpPr>
        <xdr:spPr>
          <a:xfrm>
            <a:off x="645" y="343"/>
            <a:ext cx="63" cy="77"/>
          </a:xfrm>
          <a:custGeom>
            <a:avLst/>
            <a:gdLst>
              <a:gd name="T0" fmla="*/ 119 w 119"/>
              <a:gd name="T1" fmla="*/ 2 h 148"/>
              <a:gd name="T2" fmla="*/ 112 w 119"/>
              <a:gd name="T3" fmla="*/ 31 h 148"/>
              <a:gd name="T4" fmla="*/ 62 w 119"/>
              <a:gd name="T5" fmla="*/ 31 h 148"/>
              <a:gd name="T6" fmla="*/ 55 w 119"/>
              <a:gd name="T7" fmla="*/ 58 h 148"/>
              <a:gd name="T8" fmla="*/ 102 w 119"/>
              <a:gd name="T9" fmla="*/ 59 h 148"/>
              <a:gd name="T10" fmla="*/ 97 w 119"/>
              <a:gd name="T11" fmla="*/ 89 h 148"/>
              <a:gd name="T12" fmla="*/ 46 w 119"/>
              <a:gd name="T13" fmla="*/ 89 h 148"/>
              <a:gd name="T14" fmla="*/ 40 w 119"/>
              <a:gd name="T15" fmla="*/ 117 h 148"/>
              <a:gd name="T16" fmla="*/ 93 w 119"/>
              <a:gd name="T17" fmla="*/ 120 h 148"/>
              <a:gd name="T18" fmla="*/ 86 w 119"/>
              <a:gd name="T19" fmla="*/ 148 h 148"/>
              <a:gd name="T20" fmla="*/ 0 w 119"/>
              <a:gd name="T21" fmla="*/ 148 h 148"/>
              <a:gd name="T22" fmla="*/ 35 w 119"/>
              <a:gd name="T23" fmla="*/ 0 h 148"/>
              <a:gd name="T24" fmla="*/ 119 w 119"/>
              <a:gd name="T25" fmla="*/ 2 h 1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8"/>
              <a:gd name="T41" fmla="*/ 119 w 119"/>
              <a:gd name="T42" fmla="*/ 148 h 1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8">
                <a:moveTo>
                  <a:pt x="119" y="2"/>
                </a:moveTo>
                <a:lnTo>
                  <a:pt x="112" y="31"/>
                </a:lnTo>
                <a:lnTo>
                  <a:pt x="62" y="31"/>
                </a:lnTo>
                <a:lnTo>
                  <a:pt x="55" y="58"/>
                </a:lnTo>
                <a:lnTo>
                  <a:pt x="102" y="59"/>
                </a:lnTo>
                <a:lnTo>
                  <a:pt x="97" y="89"/>
                </a:lnTo>
                <a:lnTo>
                  <a:pt x="46" y="89"/>
                </a:lnTo>
                <a:lnTo>
                  <a:pt x="40" y="117"/>
                </a:lnTo>
                <a:lnTo>
                  <a:pt x="93" y="120"/>
                </a:lnTo>
                <a:lnTo>
                  <a:pt x="86" y="148"/>
                </a:lnTo>
                <a:lnTo>
                  <a:pt x="0" y="148"/>
                </a:lnTo>
                <a:lnTo>
                  <a:pt x="35" y="0"/>
                </a:lnTo>
                <a:lnTo>
                  <a:pt x="119" y="2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3" name="Freeform 21">
            <a:extLst>
              <a:ext uri="{FF2B5EF4-FFF2-40B4-BE49-F238E27FC236}">
                <a16:creationId xmlns:a16="http://schemas.microsoft.com/office/drawing/2014/main" xmlns="" id="{2FEC3223-DDC5-AE40-BA3A-9B6751C7CD72}"/>
              </a:ext>
            </a:extLst>
          </xdr:cNvPr>
          <xdr:cNvSpPr/>
        </xdr:nvSpPr>
        <xdr:spPr>
          <a:xfrm>
            <a:off x="754" y="343"/>
            <a:ext cx="67" cy="77"/>
          </a:xfrm>
          <a:custGeom>
            <a:avLst/>
            <a:gdLst>
              <a:gd name="T0" fmla="*/ 0 w 124"/>
              <a:gd name="T1" fmla="*/ 1 h 147"/>
              <a:gd name="T2" fmla="*/ 35 w 124"/>
              <a:gd name="T3" fmla="*/ 1 h 147"/>
              <a:gd name="T4" fmla="*/ 45 w 124"/>
              <a:gd name="T5" fmla="*/ 100 h 147"/>
              <a:gd name="T6" fmla="*/ 88 w 124"/>
              <a:gd name="T7" fmla="*/ 1 h 147"/>
              <a:gd name="T8" fmla="*/ 124 w 124"/>
              <a:gd name="T9" fmla="*/ 0 h 147"/>
              <a:gd name="T10" fmla="*/ 52 w 124"/>
              <a:gd name="T11" fmla="*/ 147 h 147"/>
              <a:gd name="T12" fmla="*/ 21 w 124"/>
              <a:gd name="T13" fmla="*/ 147 h 147"/>
              <a:gd name="T14" fmla="*/ 0 w 124"/>
              <a:gd name="T15" fmla="*/ 1 h 14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24"/>
              <a:gd name="T25" fmla="*/ 0 h 147"/>
              <a:gd name="T26" fmla="*/ 124 w 124"/>
              <a:gd name="T27" fmla="*/ 147 h 14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24" h="147">
                <a:moveTo>
                  <a:pt x="0" y="1"/>
                </a:moveTo>
                <a:lnTo>
                  <a:pt x="35" y="1"/>
                </a:lnTo>
                <a:lnTo>
                  <a:pt x="45" y="100"/>
                </a:lnTo>
                <a:lnTo>
                  <a:pt x="88" y="1"/>
                </a:lnTo>
                <a:lnTo>
                  <a:pt x="124" y="0"/>
                </a:lnTo>
                <a:lnTo>
                  <a:pt x="52" y="147"/>
                </a:lnTo>
                <a:lnTo>
                  <a:pt x="21" y="147"/>
                </a:lnTo>
                <a:lnTo>
                  <a:pt x="0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4" name="Freeform 22">
            <a:extLst>
              <a:ext uri="{FF2B5EF4-FFF2-40B4-BE49-F238E27FC236}">
                <a16:creationId xmlns:a16="http://schemas.microsoft.com/office/drawing/2014/main" xmlns="" id="{2443C465-0DAE-6C42-B3CC-5A38B8D8825A}"/>
              </a:ext>
            </a:extLst>
          </xdr:cNvPr>
          <xdr:cNvSpPr/>
        </xdr:nvSpPr>
        <xdr:spPr>
          <a:xfrm>
            <a:off x="813" y="343"/>
            <a:ext cx="34" cy="77"/>
          </a:xfrm>
          <a:custGeom>
            <a:avLst/>
            <a:gdLst>
              <a:gd name="T0" fmla="*/ 34 w 68"/>
              <a:gd name="T1" fmla="*/ 0 h 146"/>
              <a:gd name="T2" fmla="*/ 68 w 68"/>
              <a:gd name="T3" fmla="*/ 0 h 146"/>
              <a:gd name="T4" fmla="*/ 34 w 68"/>
              <a:gd name="T5" fmla="*/ 146 h 146"/>
              <a:gd name="T6" fmla="*/ 0 w 68"/>
              <a:gd name="T7" fmla="*/ 146 h 146"/>
              <a:gd name="T8" fmla="*/ 34 w 68"/>
              <a:gd name="T9" fmla="*/ 0 h 14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68"/>
              <a:gd name="T16" fmla="*/ 0 h 146"/>
              <a:gd name="T17" fmla="*/ 68 w 68"/>
              <a:gd name="T18" fmla="*/ 146 h 14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68" h="146">
                <a:moveTo>
                  <a:pt x="34" y="0"/>
                </a:moveTo>
                <a:lnTo>
                  <a:pt x="68" y="0"/>
                </a:lnTo>
                <a:lnTo>
                  <a:pt x="34" y="146"/>
                </a:lnTo>
                <a:lnTo>
                  <a:pt x="0" y="146"/>
                </a:lnTo>
                <a:lnTo>
                  <a:pt x="34" y="0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 macro="" textlink="">
        <xdr:nvSpPr>
          <xdr:cNvPr id="35" name="Freeform 23">
            <a:extLst>
              <a:ext uri="{FF2B5EF4-FFF2-40B4-BE49-F238E27FC236}">
                <a16:creationId xmlns:a16="http://schemas.microsoft.com/office/drawing/2014/main" xmlns="" id="{5AC46E48-C579-614C-8387-D3B6C735E236}"/>
              </a:ext>
            </a:extLst>
          </xdr:cNvPr>
          <xdr:cNvSpPr/>
        </xdr:nvSpPr>
        <xdr:spPr>
          <a:xfrm>
            <a:off x="838" y="343"/>
            <a:ext cx="63" cy="77"/>
          </a:xfrm>
          <a:custGeom>
            <a:avLst/>
            <a:gdLst>
              <a:gd name="T0" fmla="*/ 119 w 119"/>
              <a:gd name="T1" fmla="*/ 1 h 146"/>
              <a:gd name="T2" fmla="*/ 113 w 119"/>
              <a:gd name="T3" fmla="*/ 31 h 146"/>
              <a:gd name="T4" fmla="*/ 62 w 119"/>
              <a:gd name="T5" fmla="*/ 28 h 146"/>
              <a:gd name="T6" fmla="*/ 56 w 119"/>
              <a:gd name="T7" fmla="*/ 56 h 146"/>
              <a:gd name="T8" fmla="*/ 104 w 119"/>
              <a:gd name="T9" fmla="*/ 56 h 146"/>
              <a:gd name="T10" fmla="*/ 97 w 119"/>
              <a:gd name="T11" fmla="*/ 87 h 146"/>
              <a:gd name="T12" fmla="*/ 46 w 119"/>
              <a:gd name="T13" fmla="*/ 87 h 146"/>
              <a:gd name="T14" fmla="*/ 39 w 119"/>
              <a:gd name="T15" fmla="*/ 117 h 146"/>
              <a:gd name="T16" fmla="*/ 92 w 119"/>
              <a:gd name="T17" fmla="*/ 118 h 146"/>
              <a:gd name="T18" fmla="*/ 87 w 119"/>
              <a:gd name="T19" fmla="*/ 146 h 146"/>
              <a:gd name="T20" fmla="*/ 0 w 119"/>
              <a:gd name="T21" fmla="*/ 146 h 146"/>
              <a:gd name="T22" fmla="*/ 35 w 119"/>
              <a:gd name="T23" fmla="*/ 0 h 146"/>
              <a:gd name="T24" fmla="*/ 119 w 119"/>
              <a:gd name="T25" fmla="*/ 1 h 14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119"/>
              <a:gd name="T40" fmla="*/ 0 h 146"/>
              <a:gd name="T41" fmla="*/ 119 w 119"/>
              <a:gd name="T42" fmla="*/ 146 h 14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119" h="146">
                <a:moveTo>
                  <a:pt x="119" y="1"/>
                </a:moveTo>
                <a:lnTo>
                  <a:pt x="113" y="31"/>
                </a:lnTo>
                <a:lnTo>
                  <a:pt x="62" y="28"/>
                </a:lnTo>
                <a:lnTo>
                  <a:pt x="56" y="56"/>
                </a:lnTo>
                <a:lnTo>
                  <a:pt x="104" y="56"/>
                </a:lnTo>
                <a:lnTo>
                  <a:pt x="97" y="87"/>
                </a:lnTo>
                <a:lnTo>
                  <a:pt x="46" y="87"/>
                </a:lnTo>
                <a:lnTo>
                  <a:pt x="39" y="117"/>
                </a:lnTo>
                <a:lnTo>
                  <a:pt x="92" y="118"/>
                </a:lnTo>
                <a:lnTo>
                  <a:pt x="87" y="146"/>
                </a:lnTo>
                <a:lnTo>
                  <a:pt x="0" y="146"/>
                </a:lnTo>
                <a:lnTo>
                  <a:pt x="35" y="0"/>
                </a:lnTo>
                <a:lnTo>
                  <a:pt x="119" y="1"/>
                </a:lnTo>
                <a:close/>
              </a:path>
            </a:pathLst>
          </a:custGeom>
          <a:solidFill>
            <a:srgbClr val="000099"/>
          </a:solidFill>
          <a:ln>
            <a:noFill/>
          </a:ln>
        </xdr:spPr>
        <xdr:txBody>
          <a:bodyPr vertOverflow="clip" wrap="square" lIns="91440" tIns="45720" rIns="91440" bIns="45720" anchor="t"/>
          <a:lstStyle/>
          <a:p>
            <a:pPr algn="l" rtl="0">
              <a:lnSpc>
                <a:spcPts val="18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  <a:p>
            <a:pPr algn="l" rtl="0">
              <a:lnSpc>
                <a:spcPts val="1700"/>
              </a:lnSpc>
              <a:defRPr sz="1000"/>
            </a:pPr>
            <a:endParaRPr lang="zh-CN" altLang="en-US" sz="1800" b="0" i="0" u="none" strike="noStrike" baseline="0">
              <a:solidFill>
                <a:srgbClr val="0000FF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38" sheet="Creative创意设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58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I215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39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数据透视表4" cacheId="40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数据透视表3" cacheId="41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0" zoomScaleNormal="110" zoomScaleSheetLayoutView="100" zoomScalePageLayoutView="110" workbookViewId="0">
      <selection activeCell="D21" sqref="D21"/>
    </sheetView>
  </sheetViews>
  <sheetFormatPr baseColWidth="10" defaultColWidth="8.7109375" defaultRowHeight="16" x14ac:dyDescent="0"/>
  <cols>
    <col min="1" max="1" width="13.28515625" style="64" customWidth="1"/>
    <col min="2" max="2" width="11.28515625" style="64" customWidth="1"/>
    <col min="3" max="3" width="28" style="64" customWidth="1"/>
    <col min="4" max="4" width="16.140625" style="64" customWidth="1"/>
    <col min="5" max="5" width="49" style="64" customWidth="1"/>
    <col min="6" max="6" width="14.85546875" style="64" bestFit="1" customWidth="1"/>
    <col min="7" max="16384" width="8.7109375" style="64"/>
  </cols>
  <sheetData>
    <row r="1" spans="1:9" ht="45.75" customHeight="1">
      <c r="A1" s="274" t="s">
        <v>0</v>
      </c>
      <c r="B1" s="274"/>
      <c r="C1" s="274"/>
      <c r="D1" s="274"/>
      <c r="E1" s="274"/>
    </row>
    <row r="2" spans="1:9">
      <c r="A2" s="65"/>
      <c r="B2" s="65"/>
      <c r="C2" s="65"/>
      <c r="D2" s="65"/>
      <c r="E2" s="65"/>
    </row>
    <row r="3" spans="1:9">
      <c r="A3" s="65"/>
      <c r="B3" s="65"/>
      <c r="C3" s="65"/>
      <c r="D3" s="65"/>
      <c r="E3" s="65"/>
    </row>
    <row r="4" spans="1:9" ht="22.5" customHeight="1">
      <c r="A4" s="66" t="s">
        <v>183</v>
      </c>
      <c r="B4" s="275" t="s">
        <v>492</v>
      </c>
      <c r="C4" s="275"/>
      <c r="D4" s="67" t="s">
        <v>184</v>
      </c>
      <c r="E4" s="68" t="s">
        <v>177</v>
      </c>
    </row>
    <row r="5" spans="1:9" ht="36" customHeight="1">
      <c r="A5" s="66" t="s">
        <v>185</v>
      </c>
      <c r="B5" s="275" t="s">
        <v>369</v>
      </c>
      <c r="C5" s="275"/>
      <c r="D5" s="66" t="s">
        <v>1</v>
      </c>
      <c r="E5" s="69" t="s">
        <v>303</v>
      </c>
    </row>
    <row r="6" spans="1:9" ht="30.75" customHeight="1">
      <c r="A6" s="66" t="s">
        <v>2</v>
      </c>
      <c r="B6" s="275" t="s">
        <v>370</v>
      </c>
      <c r="C6" s="275"/>
      <c r="D6" s="66" t="s">
        <v>186</v>
      </c>
      <c r="E6" s="69" t="s">
        <v>304</v>
      </c>
    </row>
    <row r="7" spans="1:9">
      <c r="A7" s="65"/>
      <c r="B7" s="65"/>
      <c r="C7" s="65"/>
      <c r="D7" s="65"/>
      <c r="E7" s="65"/>
    </row>
    <row r="8" spans="1:9" ht="36" customHeight="1">
      <c r="A8" s="65"/>
      <c r="B8" s="65"/>
      <c r="C8" s="65"/>
      <c r="D8" s="65"/>
      <c r="E8" s="65"/>
    </row>
    <row r="9" spans="1:9" ht="30" customHeight="1">
      <c r="A9" s="70" t="s">
        <v>187</v>
      </c>
      <c r="B9" s="276" t="s">
        <v>188</v>
      </c>
      <c r="C9" s="277"/>
      <c r="D9" s="71" t="s">
        <v>3</v>
      </c>
      <c r="E9" s="72" t="s">
        <v>189</v>
      </c>
    </row>
    <row r="10" spans="1:9" ht="20.25" customHeight="1">
      <c r="A10" s="73">
        <v>1</v>
      </c>
      <c r="B10" s="283" t="s">
        <v>190</v>
      </c>
      <c r="C10" s="284"/>
      <c r="D10" s="74">
        <f>Creative创意设计!H43</f>
        <v>98750</v>
      </c>
      <c r="E10" s="75"/>
      <c r="F10" s="96"/>
    </row>
    <row r="11" spans="1:9" ht="20.25" customHeight="1">
      <c r="A11" s="73">
        <v>2</v>
      </c>
      <c r="B11" s="283" t="s">
        <v>191</v>
      </c>
      <c r="C11" s="284"/>
      <c r="D11" s="74">
        <f>Event搭建制作!I221</f>
        <v>3021526</v>
      </c>
      <c r="E11" s="75"/>
      <c r="F11" s="96"/>
    </row>
    <row r="12" spans="1:9" ht="20.25" customHeight="1">
      <c r="A12" s="73">
        <v>3</v>
      </c>
      <c r="B12" s="283" t="s">
        <v>192</v>
      </c>
      <c r="C12" s="284"/>
      <c r="D12" s="74">
        <f>Video视频!G64</f>
        <v>542990</v>
      </c>
      <c r="E12" s="75"/>
      <c r="F12" s="96"/>
      <c r="H12" s="76"/>
      <c r="I12" s="76"/>
    </row>
    <row r="13" spans="1:9" ht="25.25" customHeight="1">
      <c r="A13" s="77"/>
      <c r="B13" s="285" t="s">
        <v>193</v>
      </c>
      <c r="C13" s="286"/>
      <c r="D13" s="78">
        <f>SUM(D10:D12)</f>
        <v>3663266</v>
      </c>
      <c r="E13" s="75"/>
    </row>
    <row r="14" spans="1:9">
      <c r="A14" s="65"/>
      <c r="B14" s="65"/>
      <c r="C14" s="65"/>
      <c r="D14" s="79"/>
      <c r="E14" s="65"/>
    </row>
    <row r="15" spans="1:9" ht="25.25" customHeight="1">
      <c r="A15" s="278" t="s">
        <v>194</v>
      </c>
      <c r="B15" s="279"/>
      <c r="C15" s="280"/>
      <c r="D15" s="80">
        <f>D13*0.06</f>
        <v>219795.96</v>
      </c>
      <c r="E15" s="81" t="s">
        <v>195</v>
      </c>
    </row>
    <row r="16" spans="1:9" ht="30" customHeight="1">
      <c r="A16" s="278" t="s">
        <v>196</v>
      </c>
      <c r="B16" s="279"/>
      <c r="C16" s="280" t="s">
        <v>4</v>
      </c>
      <c r="D16" s="80">
        <f>D13+D15</f>
        <v>3883061.96</v>
      </c>
      <c r="E16" s="82"/>
      <c r="F16" s="95"/>
    </row>
    <row r="17" spans="1:5">
      <c r="A17" s="36"/>
      <c r="B17" s="36"/>
      <c r="C17" s="36"/>
      <c r="D17" s="36"/>
      <c r="E17" s="36"/>
    </row>
    <row r="18" spans="1:5" s="86" customFormat="1">
      <c r="A18" s="83" t="s">
        <v>5</v>
      </c>
      <c r="B18" s="281" t="s">
        <v>6</v>
      </c>
      <c r="C18" s="282"/>
      <c r="D18" s="84"/>
      <c r="E18" s="85" t="s">
        <v>7</v>
      </c>
    </row>
    <row r="19" spans="1:5">
      <c r="A19" s="36"/>
      <c r="B19" s="36"/>
      <c r="C19" s="36"/>
      <c r="D19" s="36"/>
      <c r="E19" s="36"/>
    </row>
    <row r="20" spans="1:5">
      <c r="A20" s="87" t="s">
        <v>8</v>
      </c>
      <c r="B20" s="65"/>
      <c r="C20" s="65"/>
      <c r="D20" s="65"/>
      <c r="E20" s="65"/>
    </row>
    <row r="21" spans="1:5">
      <c r="A21" s="87" t="s">
        <v>197</v>
      </c>
      <c r="B21" s="65"/>
      <c r="C21" s="65"/>
      <c r="D21" s="65"/>
      <c r="E21" s="65"/>
    </row>
    <row r="22" spans="1:5">
      <c r="A22" s="87" t="s">
        <v>198</v>
      </c>
      <c r="B22" s="65"/>
      <c r="C22" s="65"/>
      <c r="D22" s="65"/>
      <c r="E22" s="65"/>
    </row>
    <row r="23" spans="1:5">
      <c r="A23" s="87"/>
      <c r="B23" s="65"/>
      <c r="C23" s="65"/>
      <c r="D23" s="65"/>
      <c r="E23" s="65"/>
    </row>
    <row r="24" spans="1:5">
      <c r="A24" s="65"/>
      <c r="B24" s="65"/>
      <c r="C24" s="65"/>
      <c r="D24" s="65"/>
      <c r="E24" s="65"/>
    </row>
    <row r="25" spans="1:5">
      <c r="A25" s="65"/>
      <c r="B25" s="65"/>
      <c r="C25" s="65"/>
      <c r="D25" s="65"/>
    </row>
    <row r="26" spans="1:5">
      <c r="A26" s="65"/>
      <c r="B26" s="65"/>
      <c r="C26" s="65"/>
      <c r="D26" s="65"/>
    </row>
    <row r="27" spans="1:5">
      <c r="A27" s="65"/>
      <c r="B27" s="65"/>
      <c r="C27" s="65"/>
      <c r="D27" s="65"/>
    </row>
    <row r="28" spans="1:5">
      <c r="A28" s="65"/>
      <c r="B28" s="65"/>
      <c r="C28" s="65"/>
      <c r="D28" s="65"/>
    </row>
    <row r="29" spans="1:5">
      <c r="A29" s="65"/>
      <c r="B29" s="65"/>
      <c r="C29" s="65"/>
      <c r="D29" s="65"/>
    </row>
  </sheetData>
  <mergeCells count="12">
    <mergeCell ref="A16:C16"/>
    <mergeCell ref="B18:C18"/>
    <mergeCell ref="B10:C10"/>
    <mergeCell ref="B11:C11"/>
    <mergeCell ref="B12:C12"/>
    <mergeCell ref="B13:C13"/>
    <mergeCell ref="A15:C15"/>
    <mergeCell ref="A1:E1"/>
    <mergeCell ref="B4:C4"/>
    <mergeCell ref="B5:C5"/>
    <mergeCell ref="B6:C6"/>
    <mergeCell ref="B9:C9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7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7109375" defaultRowHeight="12" x14ac:dyDescent="0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515625" customWidth="1"/>
    <col min="9" max="9" width="9.7109375" customWidth="1"/>
    <col min="10" max="10" width="13.85546875" bestFit="1" customWidth="1"/>
    <col min="11" max="11" width="15.85546875" customWidth="1"/>
    <col min="12" max="12" width="23.28515625" customWidth="1"/>
    <col min="13" max="13" width="23" customWidth="1"/>
  </cols>
  <sheetData>
    <row r="2" spans="1:13">
      <c r="A2" s="2" t="s">
        <v>9</v>
      </c>
      <c r="F2" s="2" t="s">
        <v>10</v>
      </c>
      <c r="L2" s="2" t="s">
        <v>11</v>
      </c>
    </row>
    <row r="3" spans="1:13">
      <c r="A3" t="s">
        <v>12</v>
      </c>
      <c r="F3" s="97" t="s">
        <v>12</v>
      </c>
      <c r="L3" t="s">
        <v>13</v>
      </c>
      <c r="M3" t="s">
        <v>14</v>
      </c>
    </row>
    <row r="4" spans="1:13">
      <c r="A4" t="s">
        <v>15</v>
      </c>
      <c r="B4" t="s">
        <v>16</v>
      </c>
      <c r="C4" t="s">
        <v>17</v>
      </c>
      <c r="F4" s="97" t="s">
        <v>15</v>
      </c>
      <c r="G4" s="97" t="s">
        <v>18</v>
      </c>
      <c r="H4" s="97" t="s">
        <v>19</v>
      </c>
      <c r="I4" t="s">
        <v>17</v>
      </c>
      <c r="L4" s="4" t="s">
        <v>20</v>
      </c>
      <c r="M4" s="3">
        <v>0</v>
      </c>
    </row>
    <row r="5" spans="1:13">
      <c r="A5" t="s">
        <v>21</v>
      </c>
      <c r="B5" t="s">
        <v>22</v>
      </c>
      <c r="C5" s="3">
        <v>0</v>
      </c>
      <c r="F5" t="s">
        <v>23</v>
      </c>
      <c r="G5" t="s">
        <v>24</v>
      </c>
      <c r="H5" t="s">
        <v>25</v>
      </c>
      <c r="I5" s="3">
        <v>34000</v>
      </c>
      <c r="J5" s="3"/>
      <c r="L5" s="4" t="s">
        <v>26</v>
      </c>
      <c r="M5" s="3">
        <v>0</v>
      </c>
    </row>
    <row r="6" spans="1:13">
      <c r="A6" t="s">
        <v>27</v>
      </c>
      <c r="B6" t="s">
        <v>28</v>
      </c>
      <c r="C6" s="3">
        <v>0</v>
      </c>
      <c r="G6" t="s">
        <v>50</v>
      </c>
      <c r="H6" t="s">
        <v>287</v>
      </c>
      <c r="I6" s="3">
        <v>1000</v>
      </c>
      <c r="J6" s="3"/>
      <c r="L6" s="4" t="s">
        <v>31</v>
      </c>
      <c r="M6" s="3">
        <v>0</v>
      </c>
    </row>
    <row r="7" spans="1:13">
      <c r="A7" t="s">
        <v>32</v>
      </c>
      <c r="B7" t="s">
        <v>22</v>
      </c>
      <c r="C7" s="3">
        <v>0</v>
      </c>
      <c r="G7" t="s">
        <v>47</v>
      </c>
      <c r="H7" t="s">
        <v>134</v>
      </c>
      <c r="I7" s="3">
        <v>2000</v>
      </c>
      <c r="J7" s="3"/>
      <c r="L7" s="4" t="s">
        <v>34</v>
      </c>
      <c r="M7" s="3">
        <v>0</v>
      </c>
    </row>
    <row r="8" spans="1:13">
      <c r="A8" t="s">
        <v>35</v>
      </c>
      <c r="B8" t="s">
        <v>22</v>
      </c>
      <c r="C8" s="3">
        <v>0</v>
      </c>
      <c r="H8" t="s">
        <v>288</v>
      </c>
      <c r="I8" s="3">
        <v>500</v>
      </c>
      <c r="J8" s="3"/>
      <c r="L8" s="4" t="s">
        <v>37</v>
      </c>
      <c r="M8" s="3">
        <v>0</v>
      </c>
    </row>
    <row r="9" spans="1:13">
      <c r="A9" t="s">
        <v>23</v>
      </c>
      <c r="B9" t="s">
        <v>22</v>
      </c>
      <c r="C9" s="3">
        <v>0</v>
      </c>
      <c r="F9" t="s">
        <v>29</v>
      </c>
      <c r="G9" t="s">
        <v>50</v>
      </c>
      <c r="H9" t="s">
        <v>51</v>
      </c>
      <c r="I9" s="3">
        <v>0</v>
      </c>
      <c r="J9" s="3"/>
      <c r="L9" s="4" t="s">
        <v>39</v>
      </c>
      <c r="M9" s="3">
        <v>0</v>
      </c>
    </row>
    <row r="10" spans="1:13">
      <c r="A10" t="s">
        <v>29</v>
      </c>
      <c r="B10" t="s">
        <v>40</v>
      </c>
      <c r="C10" s="3">
        <v>0</v>
      </c>
      <c r="F10" t="s">
        <v>35</v>
      </c>
      <c r="G10" t="s">
        <v>30</v>
      </c>
      <c r="H10" t="s">
        <v>33</v>
      </c>
      <c r="I10" s="3">
        <v>97990</v>
      </c>
      <c r="J10" s="98">
        <v>145100</v>
      </c>
      <c r="K10" s="98">
        <f>I10-J10</f>
        <v>-47110</v>
      </c>
      <c r="L10" s="4" t="s">
        <v>42</v>
      </c>
      <c r="M10" s="3">
        <v>0</v>
      </c>
    </row>
    <row r="11" spans="1:13">
      <c r="B11" t="s">
        <v>43</v>
      </c>
      <c r="C11" s="3">
        <v>0</v>
      </c>
      <c r="H11" t="s">
        <v>36</v>
      </c>
      <c r="I11" s="3">
        <v>252300</v>
      </c>
      <c r="J11" s="98">
        <v>408600</v>
      </c>
      <c r="K11" s="98">
        <f t="shared" ref="K11:K12" si="0">I11-J11</f>
        <v>-156300</v>
      </c>
      <c r="L11" s="4" t="s">
        <v>45</v>
      </c>
      <c r="M11" s="3">
        <v>0</v>
      </c>
    </row>
    <row r="12" spans="1:13">
      <c r="B12" t="s">
        <v>46</v>
      </c>
      <c r="C12" s="3">
        <v>0</v>
      </c>
      <c r="H12" t="s">
        <v>38</v>
      </c>
      <c r="I12" s="3">
        <v>51200</v>
      </c>
      <c r="J12" s="98">
        <v>60900</v>
      </c>
      <c r="K12" s="98">
        <f t="shared" si="0"/>
        <v>-9700</v>
      </c>
      <c r="L12" s="4" t="s">
        <v>48</v>
      </c>
      <c r="M12" s="3">
        <v>0</v>
      </c>
    </row>
    <row r="13" spans="1:13">
      <c r="B13" t="s">
        <v>49</v>
      </c>
      <c r="C13" s="3">
        <v>0</v>
      </c>
      <c r="G13" t="s">
        <v>41</v>
      </c>
      <c r="H13" t="s">
        <v>41</v>
      </c>
      <c r="I13" s="3">
        <v>4000</v>
      </c>
      <c r="J13" s="3"/>
    </row>
    <row r="14" spans="1:13">
      <c r="A14" t="s">
        <v>48</v>
      </c>
      <c r="C14" s="3">
        <v>0</v>
      </c>
      <c r="G14" t="s">
        <v>44</v>
      </c>
      <c r="H14" t="s">
        <v>44</v>
      </c>
      <c r="I14" s="3">
        <v>48000</v>
      </c>
      <c r="J14" s="98">
        <v>185480</v>
      </c>
      <c r="K14" s="98">
        <f>(I14+I15-J14)</f>
        <v>64972</v>
      </c>
    </row>
    <row r="15" spans="1:13">
      <c r="H15" t="s">
        <v>259</v>
      </c>
      <c r="I15" s="3">
        <v>202452</v>
      </c>
      <c r="J15" s="98"/>
      <c r="K15" s="98"/>
    </row>
    <row r="16" spans="1:13">
      <c r="H16" t="s">
        <v>260</v>
      </c>
      <c r="I16" s="3">
        <v>6300</v>
      </c>
      <c r="J16" s="3"/>
    </row>
    <row r="17" spans="6:11">
      <c r="H17" t="s">
        <v>289</v>
      </c>
      <c r="I17" s="3">
        <v>0</v>
      </c>
      <c r="J17" s="3"/>
    </row>
    <row r="18" spans="6:11">
      <c r="H18" t="s">
        <v>290</v>
      </c>
      <c r="I18" s="3">
        <v>0</v>
      </c>
      <c r="J18" s="3"/>
    </row>
    <row r="19" spans="6:11">
      <c r="H19" t="s">
        <v>291</v>
      </c>
      <c r="I19" s="3">
        <v>15000</v>
      </c>
      <c r="J19" s="3"/>
    </row>
    <row r="20" spans="6:11">
      <c r="H20" t="s">
        <v>292</v>
      </c>
      <c r="I20" s="3">
        <v>5500</v>
      </c>
      <c r="J20" s="3"/>
    </row>
    <row r="21" spans="6:11">
      <c r="H21" t="s">
        <v>261</v>
      </c>
      <c r="I21" s="3">
        <v>2000</v>
      </c>
      <c r="J21" s="3"/>
    </row>
    <row r="22" spans="6:11">
      <c r="G22" t="s">
        <v>24</v>
      </c>
      <c r="H22" t="s">
        <v>25</v>
      </c>
      <c r="I22" s="3">
        <v>31000</v>
      </c>
      <c r="J22" s="98">
        <v>57200</v>
      </c>
      <c r="K22" s="98">
        <f>I22-J22</f>
        <v>-26200</v>
      </c>
    </row>
    <row r="23" spans="6:11">
      <c r="G23" t="s">
        <v>50</v>
      </c>
      <c r="H23" t="s">
        <v>52</v>
      </c>
      <c r="I23" s="3">
        <v>1200</v>
      </c>
      <c r="J23" s="3"/>
    </row>
    <row r="24" spans="6:11">
      <c r="H24" t="s">
        <v>293</v>
      </c>
      <c r="I24" s="3">
        <v>700</v>
      </c>
      <c r="J24" s="3"/>
    </row>
    <row r="25" spans="6:11">
      <c r="H25" t="s">
        <v>106</v>
      </c>
      <c r="I25" s="3">
        <v>8000</v>
      </c>
      <c r="J25" s="3"/>
    </row>
    <row r="26" spans="6:11">
      <c r="H26" t="s">
        <v>294</v>
      </c>
      <c r="I26" s="3">
        <v>12000</v>
      </c>
      <c r="J26" s="3"/>
    </row>
    <row r="27" spans="6:11">
      <c r="F27" t="s">
        <v>32</v>
      </c>
      <c r="G27" t="s">
        <v>30</v>
      </c>
      <c r="H27" t="s">
        <v>33</v>
      </c>
      <c r="I27" s="3">
        <v>88390</v>
      </c>
      <c r="J27" s="3"/>
    </row>
    <row r="28" spans="6:11">
      <c r="H28" t="s">
        <v>36</v>
      </c>
      <c r="I28" s="3">
        <v>212600</v>
      </c>
      <c r="J28" s="98">
        <v>79800</v>
      </c>
      <c r="K28" s="98">
        <f>I28-J28</f>
        <v>132800</v>
      </c>
    </row>
    <row r="29" spans="6:11">
      <c r="H29" t="s">
        <v>38</v>
      </c>
      <c r="I29" s="3">
        <v>47700</v>
      </c>
      <c r="J29" s="98">
        <v>42400</v>
      </c>
      <c r="K29" s="98">
        <f>I29-J29</f>
        <v>5300</v>
      </c>
    </row>
    <row r="30" spans="6:11">
      <c r="G30" t="s">
        <v>44</v>
      </c>
      <c r="H30" t="s">
        <v>44</v>
      </c>
      <c r="I30" s="3">
        <v>12000</v>
      </c>
      <c r="J30" s="3"/>
    </row>
    <row r="31" spans="6:11">
      <c r="H31" t="s">
        <v>295</v>
      </c>
      <c r="I31" s="3">
        <v>10800</v>
      </c>
      <c r="J31" s="3"/>
    </row>
    <row r="32" spans="6:11">
      <c r="H32" t="s">
        <v>29</v>
      </c>
      <c r="I32" s="3">
        <v>238500</v>
      </c>
      <c r="J32" s="3"/>
    </row>
    <row r="33" spans="6:11">
      <c r="H33" t="s">
        <v>296</v>
      </c>
      <c r="I33" s="3">
        <v>10800</v>
      </c>
      <c r="J33" s="3"/>
    </row>
    <row r="34" spans="6:11">
      <c r="H34" t="s">
        <v>297</v>
      </c>
      <c r="I34" s="3">
        <v>10800</v>
      </c>
      <c r="J34" s="3"/>
    </row>
    <row r="35" spans="6:11">
      <c r="H35" t="s">
        <v>298</v>
      </c>
      <c r="I35" s="3">
        <v>10800</v>
      </c>
      <c r="J35" s="3"/>
    </row>
    <row r="36" spans="6:11">
      <c r="H36" t="s">
        <v>299</v>
      </c>
      <c r="I36" s="3">
        <v>10800</v>
      </c>
      <c r="J36" s="3"/>
    </row>
    <row r="37" spans="6:11">
      <c r="H37" t="s">
        <v>300</v>
      </c>
      <c r="I37" s="3">
        <v>10800</v>
      </c>
      <c r="J37" s="3"/>
    </row>
    <row r="38" spans="6:11">
      <c r="G38" t="s">
        <v>24</v>
      </c>
      <c r="H38" t="s">
        <v>25</v>
      </c>
      <c r="I38" s="3">
        <v>67000</v>
      </c>
      <c r="J38" s="3">
        <v>40000</v>
      </c>
      <c r="K38">
        <f>I38-J38</f>
        <v>27000</v>
      </c>
    </row>
    <row r="39" spans="6:11">
      <c r="G39" t="s">
        <v>47</v>
      </c>
      <c r="H39" t="s">
        <v>134</v>
      </c>
      <c r="I39" s="3">
        <v>15000</v>
      </c>
      <c r="J39" s="3"/>
    </row>
    <row r="40" spans="6:11">
      <c r="F40" t="s">
        <v>27</v>
      </c>
      <c r="G40" t="s">
        <v>30</v>
      </c>
      <c r="H40" t="s">
        <v>301</v>
      </c>
      <c r="I40" s="3">
        <v>39000</v>
      </c>
      <c r="J40" s="3"/>
      <c r="K40">
        <f>I40</f>
        <v>39000</v>
      </c>
    </row>
    <row r="41" spans="6:11">
      <c r="H41" t="s">
        <v>129</v>
      </c>
      <c r="I41" s="3">
        <v>26000</v>
      </c>
      <c r="K41">
        <f t="shared" ref="K41:K42" si="1">I41</f>
        <v>26000</v>
      </c>
    </row>
    <row r="42" spans="6:11">
      <c r="H42" t="s">
        <v>130</v>
      </c>
      <c r="I42" s="3">
        <v>26000</v>
      </c>
      <c r="J42" s="3"/>
      <c r="K42">
        <f t="shared" si="1"/>
        <v>26000</v>
      </c>
    </row>
    <row r="43" spans="6:11">
      <c r="G43" t="s">
        <v>41</v>
      </c>
      <c r="H43" t="s">
        <v>41</v>
      </c>
      <c r="I43" s="3">
        <v>47600</v>
      </c>
      <c r="J43" s="98">
        <v>40848</v>
      </c>
    </row>
    <row r="44" spans="6:11">
      <c r="G44" t="s">
        <v>44</v>
      </c>
      <c r="H44" t="s">
        <v>44</v>
      </c>
      <c r="I44" s="3">
        <v>36000</v>
      </c>
      <c r="J44" s="3"/>
    </row>
    <row r="45" spans="6:11">
      <c r="G45" t="s">
        <v>24</v>
      </c>
      <c r="H45" t="s">
        <v>25</v>
      </c>
      <c r="I45" s="3">
        <v>81600</v>
      </c>
      <c r="J45" s="98">
        <v>78600</v>
      </c>
    </row>
    <row r="46" spans="6:11">
      <c r="G46" t="s">
        <v>50</v>
      </c>
      <c r="H46" t="s">
        <v>302</v>
      </c>
      <c r="I46" s="3">
        <v>400</v>
      </c>
      <c r="J46" s="3"/>
    </row>
    <row r="47" spans="6:11">
      <c r="F47" t="s">
        <v>48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view="pageBreakPreview" topLeftCell="A9" zoomScale="88" zoomScaleNormal="80" zoomScaleSheetLayoutView="55" zoomScalePageLayoutView="80" workbookViewId="0">
      <selection activeCell="H34" sqref="H34:H38"/>
    </sheetView>
  </sheetViews>
  <sheetFormatPr baseColWidth="10" defaultColWidth="8.7109375" defaultRowHeight="30" customHeight="1" x14ac:dyDescent="0"/>
  <cols>
    <col min="1" max="1" width="11" style="64" customWidth="1"/>
    <col min="2" max="2" width="20.140625" style="64" customWidth="1"/>
    <col min="3" max="3" width="47.7109375" style="64" customWidth="1"/>
    <col min="4" max="4" width="15.28515625" style="150" bestFit="1" customWidth="1"/>
    <col min="5" max="5" width="9.28515625" style="64" bestFit="1" customWidth="1"/>
    <col min="6" max="6" width="11" style="86" bestFit="1" customWidth="1"/>
    <col min="7" max="7" width="10.7109375" style="86" customWidth="1"/>
    <col min="8" max="8" width="11.42578125" style="86" bestFit="1" customWidth="1"/>
    <col min="9" max="9" width="16.28515625" style="150" bestFit="1" customWidth="1"/>
    <col min="10" max="10" width="9.28515625" style="38" bestFit="1" customWidth="1"/>
    <col min="11" max="11" width="7" style="38" bestFit="1" customWidth="1"/>
    <col min="12" max="12" width="7.28515625" style="38" bestFit="1" customWidth="1"/>
    <col min="13" max="13" width="37.5703125" style="86" customWidth="1"/>
    <col min="14" max="16384" width="8.7109375" style="64"/>
  </cols>
  <sheetData>
    <row r="1" spans="1:13" s="115" customFormat="1" ht="30" customHeight="1">
      <c r="A1" s="290" t="s">
        <v>53</v>
      </c>
      <c r="B1" s="290"/>
      <c r="C1" s="290"/>
      <c r="D1" s="290"/>
      <c r="E1" s="290"/>
      <c r="F1" s="290"/>
      <c r="G1" s="290"/>
      <c r="H1" s="290"/>
      <c r="I1" s="113"/>
      <c r="J1" s="114"/>
      <c r="K1" s="114"/>
      <c r="L1" s="114"/>
      <c r="M1" s="114"/>
    </row>
    <row r="2" spans="1:13" s="115" customFormat="1" ht="30" customHeight="1">
      <c r="A2" s="290"/>
      <c r="B2" s="290"/>
      <c r="C2" s="290"/>
      <c r="D2" s="290"/>
      <c r="E2" s="290"/>
      <c r="F2" s="290"/>
      <c r="G2" s="290"/>
      <c r="H2" s="290"/>
      <c r="I2" s="113"/>
      <c r="J2" s="114"/>
      <c r="K2" s="114"/>
      <c r="L2" s="114"/>
      <c r="M2" s="114"/>
    </row>
    <row r="3" spans="1:13" s="115" customFormat="1" ht="30" customHeight="1">
      <c r="A3" s="24"/>
      <c r="B3" s="24"/>
      <c r="C3" s="24"/>
      <c r="D3" s="116"/>
      <c r="E3" s="24"/>
      <c r="F3" s="25"/>
      <c r="G3" s="25"/>
      <c r="H3" s="25"/>
      <c r="I3" s="116"/>
      <c r="J3" s="21"/>
      <c r="K3" s="21"/>
      <c r="L3" s="21"/>
      <c r="M3" s="114"/>
    </row>
    <row r="4" spans="1:13" s="118" customFormat="1" ht="30" customHeight="1">
      <c r="A4" s="25" t="s">
        <v>54</v>
      </c>
      <c r="B4" s="25"/>
      <c r="C4" s="25"/>
      <c r="D4" s="116"/>
      <c r="E4" s="24"/>
      <c r="F4" s="25"/>
      <c r="G4" s="25"/>
      <c r="H4" s="25"/>
      <c r="I4" s="116"/>
      <c r="J4" s="21"/>
      <c r="K4" s="21"/>
      <c r="L4" s="21"/>
      <c r="M4" s="117"/>
    </row>
    <row r="5" spans="1:13" s="34" customFormat="1" ht="30" customHeight="1">
      <c r="A5" s="119" t="s">
        <v>55</v>
      </c>
      <c r="B5" s="32"/>
      <c r="C5" s="32"/>
      <c r="D5" s="120"/>
      <c r="E5" s="32"/>
      <c r="F5" s="32"/>
      <c r="G5" s="33"/>
      <c r="H5" s="33"/>
      <c r="I5" s="121"/>
      <c r="J5" s="59"/>
      <c r="K5" s="59"/>
      <c r="L5" s="59"/>
    </row>
    <row r="6" spans="1:13" s="34" customFormat="1" ht="30" customHeight="1">
      <c r="A6" s="29" t="s">
        <v>56</v>
      </c>
      <c r="B6" s="31" t="s">
        <v>98</v>
      </c>
      <c r="C6" s="32"/>
      <c r="D6" s="120"/>
      <c r="E6" s="32"/>
      <c r="F6" s="32"/>
      <c r="G6" s="33"/>
      <c r="H6" s="33"/>
      <c r="I6" s="121"/>
    </row>
    <row r="7" spans="1:13" s="34" customFormat="1" ht="30" customHeight="1">
      <c r="A7" s="29" t="s">
        <v>56</v>
      </c>
      <c r="B7" s="31" t="s">
        <v>57</v>
      </c>
      <c r="C7" s="32"/>
      <c r="D7" s="120"/>
      <c r="E7" s="32"/>
      <c r="F7" s="32"/>
      <c r="G7" s="33"/>
      <c r="H7" s="33"/>
      <c r="I7" s="121"/>
    </row>
    <row r="8" spans="1:13" s="34" customFormat="1" ht="30" customHeight="1">
      <c r="A8" s="29" t="s">
        <v>56</v>
      </c>
      <c r="B8" s="31" t="s">
        <v>58</v>
      </c>
      <c r="C8" s="32"/>
      <c r="D8" s="120"/>
      <c r="E8" s="32"/>
      <c r="F8" s="32"/>
      <c r="G8" s="33"/>
      <c r="H8" s="33"/>
      <c r="I8" s="121"/>
    </row>
    <row r="9" spans="1:13" s="34" customFormat="1" ht="30" customHeight="1">
      <c r="A9" s="29" t="s">
        <v>56</v>
      </c>
      <c r="B9" s="31" t="s">
        <v>99</v>
      </c>
      <c r="C9" s="32"/>
      <c r="D9" s="120"/>
      <c r="E9" s="32"/>
      <c r="F9" s="32"/>
      <c r="G9" s="33"/>
      <c r="H9" s="33"/>
      <c r="I9" s="121"/>
    </row>
    <row r="10" spans="1:13" s="34" customFormat="1" ht="30" customHeight="1">
      <c r="A10" s="122"/>
      <c r="B10" s="122"/>
      <c r="C10" s="123"/>
      <c r="D10" s="124"/>
      <c r="E10" s="123"/>
      <c r="F10" s="32"/>
      <c r="G10" s="33"/>
      <c r="H10" s="33"/>
      <c r="I10" s="121"/>
    </row>
    <row r="11" spans="1:13" s="65" customFormat="1" ht="48" customHeight="1">
      <c r="A11" s="287"/>
      <c r="B11" s="288"/>
      <c r="C11" s="288"/>
      <c r="D11" s="288"/>
      <c r="E11" s="288"/>
      <c r="F11" s="291" t="s">
        <v>493</v>
      </c>
      <c r="G11" s="292"/>
      <c r="H11" s="292"/>
      <c r="I11" s="292"/>
      <c r="J11" s="125"/>
      <c r="K11" s="125"/>
      <c r="L11" s="125"/>
      <c r="M11" s="93"/>
    </row>
    <row r="12" spans="1:13" s="115" customFormat="1" ht="48" customHeight="1">
      <c r="A12" s="126" t="s">
        <v>16</v>
      </c>
      <c r="B12" s="127" t="s">
        <v>178</v>
      </c>
      <c r="C12" s="40" t="s">
        <v>101</v>
      </c>
      <c r="D12" s="40" t="s">
        <v>15</v>
      </c>
      <c r="E12" s="40" t="s">
        <v>102</v>
      </c>
      <c r="F12" s="40" t="s">
        <v>103</v>
      </c>
      <c r="G12" s="42" t="s">
        <v>104</v>
      </c>
      <c r="H12" s="42" t="s">
        <v>105</v>
      </c>
      <c r="I12" s="42" t="s">
        <v>180</v>
      </c>
      <c r="J12" s="42" t="s">
        <v>251</v>
      </c>
      <c r="K12" s="42" t="s">
        <v>172</v>
      </c>
      <c r="L12" s="42" t="s">
        <v>179</v>
      </c>
      <c r="M12" s="42" t="s">
        <v>173</v>
      </c>
    </row>
    <row r="13" spans="1:13" s="5" customFormat="1" ht="59" customHeight="1">
      <c r="A13" s="6" t="s">
        <v>22</v>
      </c>
      <c r="B13" s="7" t="s">
        <v>61</v>
      </c>
      <c r="C13" s="7" t="s">
        <v>499</v>
      </c>
      <c r="D13" s="8" t="s">
        <v>256</v>
      </c>
      <c r="E13" s="8" t="s">
        <v>62</v>
      </c>
      <c r="F13" s="128">
        <v>1000</v>
      </c>
      <c r="G13" s="129">
        <v>2</v>
      </c>
      <c r="H13" s="8">
        <f t="shared" ref="H13:H18" si="0">F13*G13</f>
        <v>2000</v>
      </c>
      <c r="I13" s="129" t="s">
        <v>63</v>
      </c>
      <c r="J13" s="10"/>
      <c r="K13" s="10"/>
      <c r="L13" s="10"/>
      <c r="M13" s="107" t="s">
        <v>498</v>
      </c>
    </row>
    <row r="14" spans="1:13" s="5" customFormat="1" ht="43" customHeight="1">
      <c r="A14" s="6" t="s">
        <v>22</v>
      </c>
      <c r="B14" s="7" t="s">
        <v>64</v>
      </c>
      <c r="C14" s="7" t="s">
        <v>500</v>
      </c>
      <c r="D14" s="8" t="s">
        <v>35</v>
      </c>
      <c r="E14" s="8" t="s">
        <v>62</v>
      </c>
      <c r="F14" s="128">
        <v>500</v>
      </c>
      <c r="G14" s="129">
        <v>2</v>
      </c>
      <c r="H14" s="8">
        <f t="shared" si="0"/>
        <v>1000</v>
      </c>
      <c r="I14" s="129" t="s">
        <v>63</v>
      </c>
      <c r="J14" s="10"/>
      <c r="K14" s="10"/>
      <c r="L14" s="10"/>
      <c r="M14" s="107" t="s">
        <v>498</v>
      </c>
    </row>
    <row r="15" spans="1:13" s="5" customFormat="1" ht="32">
      <c r="A15" s="6" t="s">
        <v>22</v>
      </c>
      <c r="B15" s="7" t="s">
        <v>65</v>
      </c>
      <c r="C15" s="7" t="s">
        <v>66</v>
      </c>
      <c r="D15" s="8" t="s">
        <v>35</v>
      </c>
      <c r="E15" s="8" t="s">
        <v>62</v>
      </c>
      <c r="F15" s="128">
        <v>1000</v>
      </c>
      <c r="G15" s="129">
        <v>1</v>
      </c>
      <c r="H15" s="8">
        <f t="shared" si="0"/>
        <v>1000</v>
      </c>
      <c r="I15" s="129" t="s">
        <v>63</v>
      </c>
      <c r="J15" s="10"/>
      <c r="K15" s="10"/>
      <c r="L15" s="10"/>
      <c r="M15" s="107" t="s">
        <v>371</v>
      </c>
    </row>
    <row r="16" spans="1:13" s="5" customFormat="1" ht="32">
      <c r="A16" s="13" t="s">
        <v>49</v>
      </c>
      <c r="B16" s="7" t="s">
        <v>67</v>
      </c>
      <c r="C16" s="7" t="s">
        <v>68</v>
      </c>
      <c r="D16" s="8" t="s">
        <v>27</v>
      </c>
      <c r="E16" s="8" t="s">
        <v>62</v>
      </c>
      <c r="F16" s="128">
        <v>200</v>
      </c>
      <c r="G16" s="129">
        <v>3</v>
      </c>
      <c r="H16" s="8">
        <f t="shared" si="0"/>
        <v>600</v>
      </c>
      <c r="I16" s="129" t="s">
        <v>63</v>
      </c>
      <c r="J16" s="10"/>
      <c r="K16" s="10"/>
      <c r="L16" s="10"/>
      <c r="M16" s="107" t="s">
        <v>502</v>
      </c>
    </row>
    <row r="17" spans="1:13" s="5" customFormat="1" ht="30" customHeight="1">
      <c r="A17" s="13" t="s">
        <v>49</v>
      </c>
      <c r="B17" s="7" t="s">
        <v>69</v>
      </c>
      <c r="C17" s="7" t="s">
        <v>307</v>
      </c>
      <c r="D17" s="8" t="s">
        <v>27</v>
      </c>
      <c r="E17" s="8" t="s">
        <v>62</v>
      </c>
      <c r="F17" s="128">
        <v>500</v>
      </c>
      <c r="G17" s="129">
        <v>1</v>
      </c>
      <c r="H17" s="8">
        <f t="shared" si="0"/>
        <v>500</v>
      </c>
      <c r="I17" s="129" t="s">
        <v>63</v>
      </c>
      <c r="J17" s="10"/>
      <c r="K17" s="10"/>
      <c r="L17" s="10"/>
      <c r="M17" s="108"/>
    </row>
    <row r="18" spans="1:13" s="5" customFormat="1" ht="32">
      <c r="A18" s="6" t="s">
        <v>49</v>
      </c>
      <c r="B18" s="7" t="s">
        <v>70</v>
      </c>
      <c r="C18" s="7" t="s">
        <v>305</v>
      </c>
      <c r="D18" s="8" t="s">
        <v>27</v>
      </c>
      <c r="E18" s="8" t="s">
        <v>62</v>
      </c>
      <c r="F18" s="128">
        <v>200</v>
      </c>
      <c r="G18" s="129">
        <v>5</v>
      </c>
      <c r="H18" s="8">
        <f t="shared" si="0"/>
        <v>1000</v>
      </c>
      <c r="I18" s="129" t="s">
        <v>63</v>
      </c>
      <c r="J18" s="10"/>
      <c r="K18" s="10"/>
      <c r="L18" s="10"/>
      <c r="M18" s="108" t="s">
        <v>503</v>
      </c>
    </row>
    <row r="19" spans="1:13" s="5" customFormat="1" ht="30" customHeight="1">
      <c r="A19" s="13" t="s">
        <v>49</v>
      </c>
      <c r="B19" s="7" t="s">
        <v>72</v>
      </c>
      <c r="C19" s="7" t="s">
        <v>71</v>
      </c>
      <c r="D19" s="8" t="s">
        <v>35</v>
      </c>
      <c r="E19" s="8" t="s">
        <v>73</v>
      </c>
      <c r="F19" s="128">
        <v>300</v>
      </c>
      <c r="G19" s="129">
        <v>1</v>
      </c>
      <c r="H19" s="8">
        <f t="shared" ref="H19:H24" si="1">F19*G19</f>
        <v>300</v>
      </c>
      <c r="I19" s="129" t="s">
        <v>63</v>
      </c>
      <c r="J19" s="10"/>
      <c r="K19" s="10"/>
      <c r="L19" s="10"/>
      <c r="M19" s="11" t="s">
        <v>504</v>
      </c>
    </row>
    <row r="20" spans="1:13" s="5" customFormat="1" ht="30" customHeight="1">
      <c r="A20" s="13" t="s">
        <v>49</v>
      </c>
      <c r="B20" s="7" t="s">
        <v>253</v>
      </c>
      <c r="C20" s="7" t="s">
        <v>306</v>
      </c>
      <c r="D20" s="8" t="s">
        <v>35</v>
      </c>
      <c r="E20" s="8" t="s">
        <v>257</v>
      </c>
      <c r="F20" s="128">
        <v>30000</v>
      </c>
      <c r="G20" s="129">
        <v>1</v>
      </c>
      <c r="H20" s="8">
        <f t="shared" si="1"/>
        <v>30000</v>
      </c>
      <c r="I20" s="129" t="s">
        <v>63</v>
      </c>
      <c r="J20" s="10"/>
      <c r="K20" s="10"/>
      <c r="L20" s="10"/>
      <c r="M20" s="11" t="s">
        <v>496</v>
      </c>
    </row>
    <row r="21" spans="1:13" s="5" customFormat="1" ht="32">
      <c r="A21" s="13" t="s">
        <v>74</v>
      </c>
      <c r="B21" s="7" t="s">
        <v>75</v>
      </c>
      <c r="C21" s="7" t="s">
        <v>505</v>
      </c>
      <c r="D21" s="8" t="s">
        <v>35</v>
      </c>
      <c r="E21" s="8" t="s">
        <v>73</v>
      </c>
      <c r="F21" s="128">
        <v>5000</v>
      </c>
      <c r="G21" s="129">
        <v>1</v>
      </c>
      <c r="H21" s="8">
        <f t="shared" si="1"/>
        <v>5000</v>
      </c>
      <c r="I21" s="129" t="s">
        <v>63</v>
      </c>
      <c r="J21" s="10"/>
      <c r="K21" s="10"/>
      <c r="L21" s="10"/>
      <c r="M21" s="188" t="s">
        <v>507</v>
      </c>
    </row>
    <row r="22" spans="1:13" s="5" customFormat="1" ht="48">
      <c r="A22" s="13" t="s">
        <v>74</v>
      </c>
      <c r="B22" s="7" t="s">
        <v>367</v>
      </c>
      <c r="C22" s="7" t="s">
        <v>366</v>
      </c>
      <c r="D22" s="8" t="s">
        <v>32</v>
      </c>
      <c r="E22" s="8" t="s">
        <v>73</v>
      </c>
      <c r="F22" s="128">
        <v>3000</v>
      </c>
      <c r="G22" s="129">
        <v>1</v>
      </c>
      <c r="H22" s="8">
        <f t="shared" si="1"/>
        <v>3000</v>
      </c>
      <c r="I22" s="129" t="s">
        <v>63</v>
      </c>
      <c r="J22" s="10"/>
      <c r="K22" s="10"/>
      <c r="L22" s="10"/>
      <c r="M22" s="188" t="s">
        <v>508</v>
      </c>
    </row>
    <row r="23" spans="1:13" s="5" customFormat="1" ht="32">
      <c r="A23" s="13" t="s">
        <v>74</v>
      </c>
      <c r="B23" s="7" t="s">
        <v>75</v>
      </c>
      <c r="C23" s="7" t="s">
        <v>506</v>
      </c>
      <c r="D23" s="8" t="s">
        <v>35</v>
      </c>
      <c r="E23" s="8" t="s">
        <v>73</v>
      </c>
      <c r="F23" s="128">
        <v>3000</v>
      </c>
      <c r="G23" s="129">
        <v>1</v>
      </c>
      <c r="H23" s="8">
        <f t="shared" si="1"/>
        <v>3000</v>
      </c>
      <c r="I23" s="129" t="s">
        <v>63</v>
      </c>
      <c r="J23" s="10"/>
      <c r="K23" s="10"/>
      <c r="L23" s="10"/>
      <c r="M23" s="188" t="s">
        <v>507</v>
      </c>
    </row>
    <row r="24" spans="1:13" s="5" customFormat="1" ht="30" customHeight="1">
      <c r="A24" s="13" t="s">
        <v>43</v>
      </c>
      <c r="B24" s="7" t="s">
        <v>76</v>
      </c>
      <c r="C24" s="7"/>
      <c r="D24" s="8" t="s">
        <v>27</v>
      </c>
      <c r="E24" s="8" t="s">
        <v>77</v>
      </c>
      <c r="F24" s="128">
        <v>5000</v>
      </c>
      <c r="G24" s="129">
        <v>1</v>
      </c>
      <c r="H24" s="8">
        <f t="shared" si="1"/>
        <v>5000</v>
      </c>
      <c r="I24" s="129" t="s">
        <v>63</v>
      </c>
      <c r="J24" s="10"/>
      <c r="K24" s="10"/>
      <c r="L24" s="10"/>
      <c r="M24" s="11" t="s">
        <v>509</v>
      </c>
    </row>
    <row r="25" spans="1:13" s="5" customFormat="1" ht="30" hidden="1" customHeight="1">
      <c r="A25" s="13" t="s">
        <v>43</v>
      </c>
      <c r="B25" s="7" t="s">
        <v>78</v>
      </c>
      <c r="C25" s="7" t="s">
        <v>79</v>
      </c>
      <c r="D25" s="8" t="s">
        <v>27</v>
      </c>
      <c r="E25" s="8" t="s">
        <v>62</v>
      </c>
      <c r="F25" s="128"/>
      <c r="G25" s="129"/>
      <c r="H25" s="8">
        <f t="shared" ref="H25:H27" si="2">F25*G25</f>
        <v>0</v>
      </c>
      <c r="I25" s="129" t="s">
        <v>63</v>
      </c>
      <c r="J25" s="10"/>
      <c r="K25" s="10"/>
      <c r="L25" s="10"/>
      <c r="M25" s="11"/>
    </row>
    <row r="26" spans="1:13" s="5" customFormat="1" ht="30" hidden="1" customHeight="1">
      <c r="A26" s="6" t="s">
        <v>46</v>
      </c>
      <c r="B26" s="7" t="s">
        <v>80</v>
      </c>
      <c r="C26" s="7" t="s">
        <v>81</v>
      </c>
      <c r="D26" s="8" t="s">
        <v>27</v>
      </c>
      <c r="E26" s="8" t="s">
        <v>82</v>
      </c>
      <c r="F26" s="128"/>
      <c r="G26" s="129"/>
      <c r="H26" s="8">
        <f t="shared" si="2"/>
        <v>0</v>
      </c>
      <c r="I26" s="129" t="s">
        <v>63</v>
      </c>
      <c r="J26" s="16"/>
      <c r="K26" s="16"/>
      <c r="L26" s="16"/>
      <c r="M26" s="11"/>
    </row>
    <row r="27" spans="1:13" s="5" customFormat="1" ht="30" hidden="1" customHeight="1">
      <c r="A27" s="6" t="s">
        <v>46</v>
      </c>
      <c r="B27" s="7" t="s">
        <v>83</v>
      </c>
      <c r="C27" s="7" t="s">
        <v>81</v>
      </c>
      <c r="D27" s="8" t="s">
        <v>27</v>
      </c>
      <c r="E27" s="8" t="s">
        <v>82</v>
      </c>
      <c r="F27" s="128"/>
      <c r="G27" s="129"/>
      <c r="H27" s="8">
        <f t="shared" si="2"/>
        <v>0</v>
      </c>
      <c r="I27" s="129" t="s">
        <v>63</v>
      </c>
      <c r="J27" s="16"/>
      <c r="K27" s="16"/>
      <c r="L27" s="16"/>
      <c r="M27" s="11"/>
    </row>
    <row r="28" spans="1:13" s="5" customFormat="1" ht="30" hidden="1" customHeight="1">
      <c r="A28" s="6" t="s">
        <v>46</v>
      </c>
      <c r="B28" s="7" t="s">
        <v>84</v>
      </c>
      <c r="C28" s="7"/>
      <c r="D28" s="8" t="s">
        <v>27</v>
      </c>
      <c r="E28" s="8" t="s">
        <v>62</v>
      </c>
      <c r="F28" s="128"/>
      <c r="G28" s="129"/>
      <c r="H28" s="8">
        <v>0</v>
      </c>
      <c r="I28" s="129" t="s">
        <v>63</v>
      </c>
      <c r="J28" s="16"/>
      <c r="K28" s="16"/>
      <c r="L28" s="16"/>
      <c r="M28" s="11"/>
    </row>
    <row r="29" spans="1:13" s="5" customFormat="1" ht="30" hidden="1" customHeight="1">
      <c r="A29" s="6" t="s">
        <v>46</v>
      </c>
      <c r="B29" s="7" t="s">
        <v>85</v>
      </c>
      <c r="C29" s="7" t="s">
        <v>86</v>
      </c>
      <c r="D29" s="8" t="s">
        <v>27</v>
      </c>
      <c r="E29" s="8" t="s">
        <v>62</v>
      </c>
      <c r="F29" s="128"/>
      <c r="G29" s="129"/>
      <c r="H29" s="8">
        <f t="shared" ref="H29:H30" si="3">F29*G29</f>
        <v>0</v>
      </c>
      <c r="I29" s="129" t="s">
        <v>63</v>
      </c>
      <c r="J29" s="16"/>
      <c r="K29" s="16"/>
      <c r="L29" s="16"/>
      <c r="M29" s="11"/>
    </row>
    <row r="30" spans="1:13" s="5" customFormat="1" ht="30" hidden="1" customHeight="1">
      <c r="A30" s="6" t="s">
        <v>46</v>
      </c>
      <c r="B30" s="7" t="s">
        <v>87</v>
      </c>
      <c r="C30" s="7" t="s">
        <v>88</v>
      </c>
      <c r="D30" s="8" t="s">
        <v>27</v>
      </c>
      <c r="E30" s="8" t="s">
        <v>62</v>
      </c>
      <c r="F30" s="128"/>
      <c r="G30" s="129"/>
      <c r="H30" s="8">
        <f t="shared" si="3"/>
        <v>0</v>
      </c>
      <c r="I30" s="129" t="s">
        <v>63</v>
      </c>
      <c r="J30" s="16"/>
      <c r="K30" s="16"/>
      <c r="L30" s="16"/>
      <c r="M30" s="11"/>
    </row>
    <row r="31" spans="1:13" s="5" customFormat="1" ht="30" customHeight="1">
      <c r="A31" s="243" t="s">
        <v>28</v>
      </c>
      <c r="B31" s="239" t="s">
        <v>310</v>
      </c>
      <c r="C31" s="239" t="s">
        <v>372</v>
      </c>
      <c r="D31" s="242" t="s">
        <v>27</v>
      </c>
      <c r="E31" s="244" t="s">
        <v>311</v>
      </c>
      <c r="F31" s="245">
        <v>500</v>
      </c>
      <c r="G31" s="246">
        <v>5</v>
      </c>
      <c r="H31" s="242">
        <f>F31*G31</f>
        <v>2500</v>
      </c>
      <c r="I31" s="246" t="s">
        <v>90</v>
      </c>
      <c r="J31" s="247"/>
      <c r="K31" s="247"/>
      <c r="L31" s="247"/>
      <c r="M31" s="245" t="s">
        <v>501</v>
      </c>
    </row>
    <row r="32" spans="1:13" s="5" customFormat="1" ht="30" customHeight="1">
      <c r="A32" s="243" t="s">
        <v>28</v>
      </c>
      <c r="B32" s="239" t="s">
        <v>310</v>
      </c>
      <c r="C32" s="241" t="s">
        <v>313</v>
      </c>
      <c r="D32" s="242" t="s">
        <v>27</v>
      </c>
      <c r="E32" s="242" t="s">
        <v>89</v>
      </c>
      <c r="F32" s="245">
        <v>500</v>
      </c>
      <c r="G32" s="246">
        <v>0</v>
      </c>
      <c r="H32" s="246">
        <f>G32*F32</f>
        <v>0</v>
      </c>
      <c r="I32" s="246" t="s">
        <v>90</v>
      </c>
      <c r="J32" s="247"/>
      <c r="K32" s="247"/>
      <c r="L32" s="247"/>
      <c r="M32" s="245"/>
    </row>
    <row r="33" spans="1:13" s="5" customFormat="1" ht="30" customHeight="1">
      <c r="A33" s="243" t="s">
        <v>28</v>
      </c>
      <c r="B33" s="239" t="s">
        <v>310</v>
      </c>
      <c r="C33" s="239" t="s">
        <v>91</v>
      </c>
      <c r="D33" s="242" t="s">
        <v>27</v>
      </c>
      <c r="E33" s="242" t="s">
        <v>89</v>
      </c>
      <c r="F33" s="245">
        <v>500</v>
      </c>
      <c r="G33" s="246">
        <v>0</v>
      </c>
      <c r="H33" s="246">
        <f>G33*F33</f>
        <v>0</v>
      </c>
      <c r="I33" s="246" t="s">
        <v>90</v>
      </c>
      <c r="J33" s="247"/>
      <c r="K33" s="247"/>
      <c r="L33" s="247"/>
      <c r="M33" s="245"/>
    </row>
    <row r="34" spans="1:13" s="33" customFormat="1" ht="27" customHeight="1">
      <c r="A34" s="99" t="s">
        <v>28</v>
      </c>
      <c r="B34" s="100" t="s">
        <v>309</v>
      </c>
      <c r="C34" s="101" t="s">
        <v>511</v>
      </c>
      <c r="D34" s="102" t="s">
        <v>27</v>
      </c>
      <c r="E34" s="103" t="s">
        <v>312</v>
      </c>
      <c r="F34" s="128">
        <v>8000</v>
      </c>
      <c r="G34" s="128">
        <v>1</v>
      </c>
      <c r="H34" s="102">
        <f>F34*G34</f>
        <v>8000</v>
      </c>
      <c r="I34" s="128" t="s">
        <v>90</v>
      </c>
      <c r="J34" s="104"/>
      <c r="K34" s="104"/>
      <c r="L34" s="104"/>
      <c r="M34" s="105" t="s">
        <v>510</v>
      </c>
    </row>
    <row r="35" spans="1:13" s="5" customFormat="1" ht="30" customHeight="1">
      <c r="A35" s="14" t="s">
        <v>28</v>
      </c>
      <c r="B35" s="7" t="s">
        <v>309</v>
      </c>
      <c r="C35" s="51" t="s">
        <v>315</v>
      </c>
      <c r="D35" s="8" t="s">
        <v>27</v>
      </c>
      <c r="E35" s="17" t="s">
        <v>312</v>
      </c>
      <c r="F35" s="128">
        <v>5000</v>
      </c>
      <c r="G35" s="129">
        <v>1</v>
      </c>
      <c r="H35" s="8">
        <f>F35*G35</f>
        <v>5000</v>
      </c>
      <c r="I35" s="129" t="s">
        <v>90</v>
      </c>
      <c r="J35" s="16"/>
      <c r="K35" s="16"/>
      <c r="L35" s="16"/>
      <c r="M35" s="11"/>
    </row>
    <row r="36" spans="1:13" s="5" customFormat="1" ht="48">
      <c r="A36" s="14" t="s">
        <v>28</v>
      </c>
      <c r="B36" s="7" t="s">
        <v>308</v>
      </c>
      <c r="C36" s="51" t="s">
        <v>512</v>
      </c>
      <c r="D36" s="8" t="s">
        <v>27</v>
      </c>
      <c r="E36" s="17" t="s">
        <v>314</v>
      </c>
      <c r="F36" s="128">
        <v>1000</v>
      </c>
      <c r="G36" s="129">
        <v>23</v>
      </c>
      <c r="H36" s="8">
        <f>F36*G36</f>
        <v>23000</v>
      </c>
      <c r="I36" s="129" t="s">
        <v>90</v>
      </c>
      <c r="J36" s="16"/>
      <c r="K36" s="16"/>
      <c r="L36" s="16"/>
      <c r="M36" s="188" t="s">
        <v>515</v>
      </c>
    </row>
    <row r="37" spans="1:13" s="5" customFormat="1" ht="31" customHeight="1">
      <c r="A37" s="14" t="s">
        <v>28</v>
      </c>
      <c r="B37" s="7" t="s">
        <v>308</v>
      </c>
      <c r="C37" s="51" t="s">
        <v>513</v>
      </c>
      <c r="D37" s="8" t="s">
        <v>27</v>
      </c>
      <c r="E37" s="17" t="s">
        <v>314</v>
      </c>
      <c r="F37" s="128">
        <v>200</v>
      </c>
      <c r="G37" s="129">
        <v>9</v>
      </c>
      <c r="H37" s="8">
        <f>F37*G37</f>
        <v>1800</v>
      </c>
      <c r="I37" s="129" t="s">
        <v>90</v>
      </c>
      <c r="J37" s="16"/>
      <c r="K37" s="16"/>
      <c r="L37" s="16"/>
      <c r="M37" s="188" t="s">
        <v>514</v>
      </c>
    </row>
    <row r="38" spans="1:13" s="18" customFormat="1" ht="30" customHeight="1">
      <c r="A38" s="15" t="s">
        <v>28</v>
      </c>
      <c r="B38" s="7" t="s">
        <v>308</v>
      </c>
      <c r="C38" s="19" t="s">
        <v>316</v>
      </c>
      <c r="D38" s="8" t="s">
        <v>27</v>
      </c>
      <c r="E38" s="20" t="s">
        <v>92</v>
      </c>
      <c r="F38" s="128">
        <v>2000</v>
      </c>
      <c r="G38" s="129">
        <v>1</v>
      </c>
      <c r="H38" s="9">
        <f>G38*F38</f>
        <v>2000</v>
      </c>
      <c r="I38" s="129" t="s">
        <v>90</v>
      </c>
      <c r="J38" s="16"/>
      <c r="K38" s="16"/>
      <c r="L38" s="16"/>
      <c r="M38" s="11"/>
    </row>
    <row r="39" spans="1:13" s="28" customFormat="1" ht="30" customHeight="1">
      <c r="A39" s="130"/>
      <c r="B39" s="131"/>
      <c r="C39" s="131"/>
      <c r="D39" s="132"/>
      <c r="E39" s="131"/>
      <c r="F39" s="131"/>
      <c r="G39" s="133" t="s">
        <v>93</v>
      </c>
      <c r="H39" s="134">
        <f>SUM(H13:H38)</f>
        <v>94700</v>
      </c>
      <c r="I39" s="135"/>
      <c r="J39" s="104"/>
      <c r="K39" s="104"/>
      <c r="L39" s="104"/>
      <c r="M39" s="136"/>
    </row>
    <row r="40" spans="1:13" s="28" customFormat="1" ht="30" customHeight="1">
      <c r="A40" s="130"/>
      <c r="B40" s="131"/>
      <c r="C40" s="131"/>
      <c r="D40" s="132"/>
      <c r="E40" s="131"/>
      <c r="F40" s="131"/>
      <c r="G40" s="133" t="s">
        <v>6</v>
      </c>
      <c r="H40" s="134"/>
      <c r="I40" s="135"/>
      <c r="J40" s="104"/>
      <c r="K40" s="104"/>
      <c r="L40" s="104"/>
      <c r="M40" s="136"/>
    </row>
    <row r="41" spans="1:13" s="28" customFormat="1" ht="30" customHeight="1">
      <c r="A41" s="130"/>
      <c r="B41" s="131"/>
      <c r="C41" s="131"/>
      <c r="D41" s="132"/>
      <c r="E41" s="131"/>
      <c r="F41" s="131"/>
      <c r="G41" s="133" t="s">
        <v>146</v>
      </c>
      <c r="H41" s="134">
        <f>H31+H32+H33+H34+H35+H36+H38</f>
        <v>40500</v>
      </c>
      <c r="I41" s="135"/>
      <c r="J41" s="104"/>
      <c r="K41" s="104"/>
      <c r="L41" s="104"/>
      <c r="M41" s="136"/>
    </row>
    <row r="42" spans="1:13" ht="43" customHeight="1">
      <c r="A42" s="289" t="s">
        <v>147</v>
      </c>
      <c r="B42" s="289"/>
      <c r="C42" s="137" t="s">
        <v>94</v>
      </c>
      <c r="D42" s="138"/>
      <c r="E42" s="137"/>
      <c r="F42" s="139"/>
      <c r="G42" s="140">
        <v>0.1</v>
      </c>
      <c r="H42" s="141">
        <f>H41*G42</f>
        <v>4050</v>
      </c>
      <c r="I42" s="135"/>
      <c r="J42" s="104"/>
      <c r="K42" s="104"/>
      <c r="L42" s="104"/>
      <c r="M42" s="136"/>
    </row>
    <row r="43" spans="1:13" ht="30" customHeight="1">
      <c r="A43" s="142"/>
      <c r="B43" s="143"/>
      <c r="C43" s="143"/>
      <c r="D43" s="144"/>
      <c r="E43" s="143"/>
      <c r="F43" s="143"/>
      <c r="G43" s="142" t="s">
        <v>95</v>
      </c>
      <c r="H43" s="88">
        <f>H42+H39</f>
        <v>98750</v>
      </c>
      <c r="I43" s="135"/>
      <c r="J43" s="104"/>
      <c r="K43" s="104"/>
      <c r="L43" s="104"/>
      <c r="M43" s="136"/>
    </row>
    <row r="44" spans="1:13" ht="30" customHeight="1">
      <c r="A44" s="145"/>
      <c r="B44" s="146"/>
      <c r="C44" s="146"/>
      <c r="D44" s="147"/>
      <c r="E44" s="148"/>
      <c r="F44" s="148" t="s">
        <v>96</v>
      </c>
      <c r="G44" s="149">
        <v>0.06</v>
      </c>
      <c r="H44" s="134">
        <f>H43*0.06</f>
        <v>5925</v>
      </c>
      <c r="I44" s="135"/>
      <c r="J44" s="104"/>
      <c r="K44" s="104"/>
      <c r="L44" s="104"/>
      <c r="M44" s="136"/>
    </row>
    <row r="47" spans="1:13" ht="30" customHeight="1">
      <c r="E47" s="151"/>
    </row>
  </sheetData>
  <sheetProtection formatRows="0" insertRows="0"/>
  <mergeCells count="4">
    <mergeCell ref="A11:E11"/>
    <mergeCell ref="A42:B42"/>
    <mergeCell ref="A1:H2"/>
    <mergeCell ref="F11:I11"/>
  </mergeCells>
  <phoneticPr fontId="3" type="noConversion"/>
  <dataValidations count="1">
    <dataValidation type="list" showInputMessage="1" showErrorMessage="1" sqref="D21:D38">
      <formula1>$X$38:$X$41</formula1>
    </dataValidation>
  </dataValidations>
  <pageMargins left="0.70763888888888904" right="0.51180555555555596" top="0.74791666666666701" bottom="0.74791666666666701" header="0.31388888888888899" footer="0.31388888888888899"/>
  <pageSetup paperSize="9" scale="34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Sheet3!$B$2:$B$6</xm:f>
          </x14:formula1>
          <xm:sqref>D39:D496</xm:sqref>
        </x14:dataValidation>
        <x14:dataValidation type="list" showInputMessage="1" showErrorMessage="1">
          <x14:formula1>
            <xm:f>Event搭建制作!#REF!</xm:f>
          </x14:formula1>
          <xm:sqref>D13:D20</xm:sqref>
        </x14:dataValidation>
        <x14:dataValidation type="list" showInputMessage="1" showErrorMessage="1">
          <x14:formula1>
            <xm:f>Sheet3!$C$2:$C$13</xm:f>
          </x14:formula1>
          <xm:sqref>J13:J151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2"/>
  <sheetViews>
    <sheetView showGridLines="0" tabSelected="1" view="pageBreakPreview" topLeftCell="A143" zoomScale="90" zoomScaleNormal="90" zoomScaleSheetLayoutView="70" zoomScalePageLayoutView="90" workbookViewId="0">
      <selection activeCell="I146" sqref="I146:I161"/>
    </sheetView>
  </sheetViews>
  <sheetFormatPr baseColWidth="10" defaultColWidth="8.7109375" defaultRowHeight="16" x14ac:dyDescent="0"/>
  <cols>
    <col min="1" max="1" width="12.7109375" style="167" customWidth="1"/>
    <col min="2" max="2" width="17.28515625" style="154" customWidth="1"/>
    <col min="3" max="3" width="23.7109375" style="265" customWidth="1"/>
    <col min="4" max="4" width="43.42578125" style="154" customWidth="1"/>
    <col min="5" max="5" width="18.85546875" style="154" customWidth="1"/>
    <col min="6" max="6" width="12.7109375" style="154" bestFit="1" customWidth="1"/>
    <col min="7" max="7" width="13.7109375" style="154" bestFit="1" customWidth="1"/>
    <col min="8" max="8" width="9" style="154" bestFit="1" customWidth="1"/>
    <col min="9" max="9" width="12.7109375" style="154" bestFit="1" customWidth="1"/>
    <col min="10" max="10" width="18.7109375" style="154" bestFit="1" customWidth="1"/>
    <col min="11" max="11" width="48" style="154" customWidth="1"/>
    <col min="12" max="19" width="8.7109375" style="154"/>
    <col min="20" max="20" width="16" style="154" hidden="1" customWidth="1"/>
    <col min="21" max="16384" width="8.7109375" style="154"/>
  </cols>
  <sheetData>
    <row r="1" spans="1:11" ht="25" customHeight="1">
      <c r="A1" s="152"/>
      <c r="B1" s="153"/>
      <c r="C1" s="256"/>
      <c r="D1" s="153"/>
      <c r="E1" s="153"/>
      <c r="F1" s="153"/>
      <c r="G1" s="153"/>
      <c r="H1" s="153"/>
      <c r="I1" s="153"/>
    </row>
    <row r="2" spans="1:11" ht="25" customHeight="1">
      <c r="A2" s="152"/>
      <c r="B2" s="153"/>
      <c r="C2" s="256"/>
      <c r="D2" s="153"/>
      <c r="E2" s="153"/>
      <c r="F2" s="153"/>
      <c r="G2" s="153"/>
      <c r="H2" s="153"/>
      <c r="I2" s="153"/>
    </row>
    <row r="3" spans="1:11" s="155" customFormat="1" ht="25" customHeight="1">
      <c r="A3" s="306" t="s">
        <v>97</v>
      </c>
      <c r="B3" s="306"/>
      <c r="C3" s="306"/>
      <c r="D3" s="306"/>
      <c r="E3" s="306"/>
      <c r="F3" s="306"/>
    </row>
    <row r="4" spans="1:11" s="155" customFormat="1" ht="6" customHeight="1">
      <c r="A4" s="306"/>
      <c r="B4" s="306"/>
      <c r="C4" s="306"/>
      <c r="D4" s="306"/>
      <c r="E4" s="306"/>
      <c r="F4" s="306"/>
    </row>
    <row r="5" spans="1:11" s="155" customFormat="1" ht="25" customHeight="1">
      <c r="A5" s="152"/>
      <c r="B5" s="156"/>
      <c r="C5" s="257"/>
      <c r="D5" s="156"/>
      <c r="E5" s="156"/>
      <c r="F5" s="156"/>
      <c r="G5" s="156"/>
      <c r="H5" s="156"/>
      <c r="I5" s="156"/>
    </row>
    <row r="6" spans="1:11" s="155" customFormat="1" ht="25" customHeight="1">
      <c r="A6" s="152" t="s">
        <v>54</v>
      </c>
      <c r="B6" s="156"/>
      <c r="C6" s="257"/>
      <c r="D6" s="156"/>
      <c r="E6" s="156"/>
      <c r="F6" s="156"/>
      <c r="G6" s="156"/>
      <c r="H6" s="156"/>
      <c r="I6" s="156"/>
    </row>
    <row r="7" spans="1:11" s="159" customFormat="1" ht="25" customHeight="1">
      <c r="A7" s="157" t="s">
        <v>55</v>
      </c>
      <c r="B7" s="158"/>
      <c r="C7" s="158"/>
      <c r="D7" s="158"/>
      <c r="E7" s="158"/>
      <c r="F7" s="158"/>
    </row>
    <row r="8" spans="1:11" s="159" customFormat="1" ht="25" customHeight="1">
      <c r="A8" s="157" t="s">
        <v>56</v>
      </c>
      <c r="B8" s="157" t="s">
        <v>98</v>
      </c>
      <c r="C8" s="158"/>
      <c r="D8" s="158"/>
      <c r="E8" s="158"/>
      <c r="F8" s="158"/>
      <c r="G8" s="160"/>
    </row>
    <row r="9" spans="1:11" s="164" customFormat="1" ht="25" customHeight="1">
      <c r="A9" s="161" t="s">
        <v>56</v>
      </c>
      <c r="B9" s="162" t="s">
        <v>57</v>
      </c>
      <c r="C9" s="163"/>
      <c r="D9" s="163"/>
      <c r="E9" s="163"/>
      <c r="F9" s="163"/>
      <c r="G9" s="163"/>
      <c r="H9" s="163"/>
      <c r="I9" s="163"/>
    </row>
    <row r="10" spans="1:11" s="164" customFormat="1" ht="25" customHeight="1">
      <c r="A10" s="161" t="s">
        <v>56</v>
      </c>
      <c r="B10" s="162" t="s">
        <v>58</v>
      </c>
      <c r="C10" s="163"/>
      <c r="D10" s="163"/>
      <c r="E10" s="163"/>
      <c r="F10" s="163"/>
      <c r="G10" s="163"/>
      <c r="H10" s="163"/>
      <c r="I10" s="163"/>
    </row>
    <row r="11" spans="1:11" s="159" customFormat="1" ht="25" customHeight="1">
      <c r="A11" s="157" t="s">
        <v>56</v>
      </c>
      <c r="B11" s="157" t="s">
        <v>99</v>
      </c>
      <c r="C11" s="158"/>
      <c r="D11" s="158"/>
      <c r="E11" s="158"/>
      <c r="F11" s="158"/>
    </row>
    <row r="12" spans="1:11" s="159" customFormat="1" ht="25" customHeight="1">
      <c r="A12" s="165"/>
      <c r="B12" s="165"/>
      <c r="C12" s="166"/>
      <c r="D12" s="166"/>
      <c r="E12" s="166"/>
      <c r="F12" s="158"/>
    </row>
    <row r="13" spans="1:11" ht="55" customHeight="1">
      <c r="B13" s="315"/>
      <c r="C13" s="316"/>
      <c r="D13" s="316"/>
      <c r="E13" s="316"/>
      <c r="F13" s="316"/>
      <c r="G13" s="313" t="s">
        <v>181</v>
      </c>
      <c r="H13" s="314"/>
      <c r="I13" s="314"/>
      <c r="J13" s="314"/>
      <c r="K13" s="168"/>
    </row>
    <row r="14" spans="1:11" ht="40.25" customHeight="1">
      <c r="A14" s="7" t="s">
        <v>18</v>
      </c>
      <c r="B14" s="100" t="s">
        <v>19</v>
      </c>
      <c r="C14" s="169" t="s">
        <v>100</v>
      </c>
      <c r="D14" s="100" t="s">
        <v>101</v>
      </c>
      <c r="E14" s="100" t="s">
        <v>15</v>
      </c>
      <c r="F14" s="100" t="s">
        <v>102</v>
      </c>
      <c r="G14" s="100" t="s">
        <v>103</v>
      </c>
      <c r="H14" s="170" t="s">
        <v>104</v>
      </c>
      <c r="I14" s="170" t="s">
        <v>105</v>
      </c>
      <c r="J14" s="170" t="s">
        <v>494</v>
      </c>
      <c r="K14" s="171" t="s">
        <v>60</v>
      </c>
    </row>
    <row r="15" spans="1:11" s="155" customFormat="1" ht="32">
      <c r="A15" s="172" t="s">
        <v>258</v>
      </c>
      <c r="B15" s="173" t="s">
        <v>430</v>
      </c>
      <c r="C15" s="174" t="s">
        <v>497</v>
      </c>
      <c r="D15" s="175" t="s">
        <v>541</v>
      </c>
      <c r="E15" s="176" t="s">
        <v>35</v>
      </c>
      <c r="F15" s="177" t="s">
        <v>341</v>
      </c>
      <c r="G15" s="110">
        <v>200</v>
      </c>
      <c r="H15" s="110">
        <v>264</v>
      </c>
      <c r="I15" s="172">
        <f>G15*H15</f>
        <v>52800</v>
      </c>
      <c r="J15" s="110" t="s">
        <v>90</v>
      </c>
      <c r="K15" s="171"/>
    </row>
    <row r="16" spans="1:11" s="155" customFormat="1" ht="30" customHeight="1">
      <c r="A16" s="178" t="s">
        <v>258</v>
      </c>
      <c r="B16" s="173" t="s">
        <v>543</v>
      </c>
      <c r="C16" s="179"/>
      <c r="D16" s="175" t="s">
        <v>342</v>
      </c>
      <c r="E16" s="176" t="s">
        <v>35</v>
      </c>
      <c r="F16" s="177" t="s">
        <v>557</v>
      </c>
      <c r="G16" s="110">
        <v>300</v>
      </c>
      <c r="H16" s="110">
        <v>33</v>
      </c>
      <c r="I16" s="172">
        <f>G16*H16</f>
        <v>9900</v>
      </c>
      <c r="J16" s="110" t="s">
        <v>90</v>
      </c>
      <c r="K16" s="171"/>
    </row>
    <row r="17" spans="1:11" s="155" customFormat="1" ht="28" customHeight="1">
      <c r="A17" s="178" t="s">
        <v>258</v>
      </c>
      <c r="B17" s="173" t="s">
        <v>431</v>
      </c>
      <c r="C17" s="174" t="s">
        <v>518</v>
      </c>
      <c r="D17" s="175" t="s">
        <v>420</v>
      </c>
      <c r="E17" s="176" t="s">
        <v>35</v>
      </c>
      <c r="F17" s="177" t="s">
        <v>341</v>
      </c>
      <c r="G17" s="110">
        <v>180</v>
      </c>
      <c r="H17" s="110">
        <v>264</v>
      </c>
      <c r="I17" s="172">
        <f>G17*H17</f>
        <v>47520</v>
      </c>
      <c r="J17" s="110" t="s">
        <v>90</v>
      </c>
      <c r="K17" s="171"/>
    </row>
    <row r="18" spans="1:11" s="155" customFormat="1" ht="27" customHeight="1">
      <c r="A18" s="178" t="s">
        <v>258</v>
      </c>
      <c r="B18" s="173" t="s">
        <v>432</v>
      </c>
      <c r="C18" s="173" t="s">
        <v>516</v>
      </c>
      <c r="D18" s="180" t="s">
        <v>421</v>
      </c>
      <c r="E18" s="176" t="s">
        <v>35</v>
      </c>
      <c r="F18" s="181" t="s">
        <v>418</v>
      </c>
      <c r="G18" s="110">
        <v>160</v>
      </c>
      <c r="H18" s="110">
        <v>49</v>
      </c>
      <c r="I18" s="172">
        <f t="shared" ref="I18:I31" si="0">G18*H18</f>
        <v>7840</v>
      </c>
      <c r="J18" s="110" t="s">
        <v>90</v>
      </c>
      <c r="K18" s="171"/>
    </row>
    <row r="19" spans="1:11" s="155" customFormat="1" ht="108" customHeight="1">
      <c r="A19" s="178" t="s">
        <v>258</v>
      </c>
      <c r="B19" s="173" t="s">
        <v>519</v>
      </c>
      <c r="C19" s="182" t="s">
        <v>517</v>
      </c>
      <c r="D19" s="182" t="s">
        <v>527</v>
      </c>
      <c r="E19" s="176" t="s">
        <v>35</v>
      </c>
      <c r="F19" s="177" t="s">
        <v>341</v>
      </c>
      <c r="G19" s="110">
        <v>320</v>
      </c>
      <c r="H19" s="110">
        <v>130</v>
      </c>
      <c r="I19" s="172">
        <f t="shared" si="0"/>
        <v>41600</v>
      </c>
      <c r="J19" s="110" t="s">
        <v>90</v>
      </c>
      <c r="K19" s="171"/>
    </row>
    <row r="20" spans="1:11" s="155" customFormat="1" ht="108" customHeight="1">
      <c r="A20" s="178" t="s">
        <v>258</v>
      </c>
      <c r="B20" s="173" t="s">
        <v>523</v>
      </c>
      <c r="C20" s="182" t="s">
        <v>517</v>
      </c>
      <c r="D20" s="182" t="s">
        <v>524</v>
      </c>
      <c r="E20" s="176" t="s">
        <v>35</v>
      </c>
      <c r="F20" s="177" t="s">
        <v>341</v>
      </c>
      <c r="G20" s="110">
        <v>260</v>
      </c>
      <c r="H20" s="110">
        <v>130</v>
      </c>
      <c r="I20" s="172">
        <f t="shared" ref="I20" si="1">G20*H20</f>
        <v>33800</v>
      </c>
      <c r="J20" s="110" t="s">
        <v>90</v>
      </c>
      <c r="K20" s="171"/>
    </row>
    <row r="21" spans="1:11" s="155" customFormat="1" ht="108" customHeight="1">
      <c r="A21" s="178" t="s">
        <v>258</v>
      </c>
      <c r="B21" s="173" t="s">
        <v>525</v>
      </c>
      <c r="C21" s="182" t="s">
        <v>526</v>
      </c>
      <c r="D21" s="182" t="s">
        <v>530</v>
      </c>
      <c r="E21" s="176" t="s">
        <v>35</v>
      </c>
      <c r="F21" s="177" t="s">
        <v>341</v>
      </c>
      <c r="G21" s="110">
        <v>180</v>
      </c>
      <c r="H21" s="110">
        <v>18.899999999999999</v>
      </c>
      <c r="I21" s="172">
        <f t="shared" ref="I21" si="2">G21*H21</f>
        <v>3401.9999999999995</v>
      </c>
      <c r="J21" s="110" t="s">
        <v>90</v>
      </c>
      <c r="K21" s="171"/>
    </row>
    <row r="22" spans="1:11" s="155" customFormat="1" ht="107" customHeight="1">
      <c r="A22" s="178" t="s">
        <v>258</v>
      </c>
      <c r="B22" s="173" t="s">
        <v>520</v>
      </c>
      <c r="C22" s="182" t="s">
        <v>521</v>
      </c>
      <c r="D22" s="171" t="s">
        <v>522</v>
      </c>
      <c r="E22" s="176" t="s">
        <v>35</v>
      </c>
      <c r="F22" s="181" t="s">
        <v>343</v>
      </c>
      <c r="G22" s="110">
        <v>180</v>
      </c>
      <c r="H22" s="110">
        <v>42</v>
      </c>
      <c r="I22" s="172">
        <f t="shared" si="0"/>
        <v>7560</v>
      </c>
      <c r="J22" s="110" t="s">
        <v>90</v>
      </c>
      <c r="K22" s="171"/>
    </row>
    <row r="23" spans="1:11" s="155" customFormat="1" ht="107" customHeight="1">
      <c r="A23" s="178" t="s">
        <v>258</v>
      </c>
      <c r="B23" s="173" t="s">
        <v>532</v>
      </c>
      <c r="C23" s="182"/>
      <c r="D23" s="171" t="s">
        <v>531</v>
      </c>
      <c r="E23" s="176" t="s">
        <v>35</v>
      </c>
      <c r="F23" s="183" t="s">
        <v>423</v>
      </c>
      <c r="G23" s="110">
        <v>800</v>
      </c>
      <c r="H23" s="110">
        <v>6</v>
      </c>
      <c r="I23" s="172">
        <f t="shared" si="0"/>
        <v>4800</v>
      </c>
      <c r="J23" s="110"/>
      <c r="K23" s="171"/>
    </row>
    <row r="24" spans="1:11" s="155" customFormat="1" ht="107" customHeight="1">
      <c r="A24" s="178" t="s">
        <v>258</v>
      </c>
      <c r="B24" s="173" t="s">
        <v>528</v>
      </c>
      <c r="C24" s="182"/>
      <c r="D24" s="171" t="s">
        <v>529</v>
      </c>
      <c r="E24" s="176" t="s">
        <v>35</v>
      </c>
      <c r="F24" s="183" t="s">
        <v>423</v>
      </c>
      <c r="G24" s="110">
        <v>800</v>
      </c>
      <c r="H24" s="110">
        <v>8</v>
      </c>
      <c r="I24" s="172">
        <f t="shared" ref="I24:I25" si="3">G24*H24</f>
        <v>6400</v>
      </c>
      <c r="J24" s="110"/>
      <c r="K24" s="171"/>
    </row>
    <row r="25" spans="1:11" s="155" customFormat="1" ht="37" customHeight="1">
      <c r="A25" s="178" t="s">
        <v>258</v>
      </c>
      <c r="B25" s="248" t="s">
        <v>533</v>
      </c>
      <c r="C25" s="258"/>
      <c r="D25" s="171" t="s">
        <v>535</v>
      </c>
      <c r="E25" s="176" t="s">
        <v>35</v>
      </c>
      <c r="F25" s="183" t="s">
        <v>534</v>
      </c>
      <c r="G25" s="110">
        <v>4500</v>
      </c>
      <c r="H25" s="110">
        <v>2</v>
      </c>
      <c r="I25" s="172">
        <f t="shared" si="3"/>
        <v>9000</v>
      </c>
      <c r="J25" s="110"/>
      <c r="K25" s="171"/>
    </row>
    <row r="26" spans="1:11" s="155" customFormat="1" ht="32">
      <c r="A26" s="178" t="s">
        <v>258</v>
      </c>
      <c r="B26" s="173" t="s">
        <v>433</v>
      </c>
      <c r="C26" s="182"/>
      <c r="D26" s="171" t="s">
        <v>424</v>
      </c>
      <c r="E26" s="176" t="s">
        <v>35</v>
      </c>
      <c r="F26" s="183" t="s">
        <v>423</v>
      </c>
      <c r="G26" s="110">
        <v>1000</v>
      </c>
      <c r="H26" s="110">
        <v>6</v>
      </c>
      <c r="I26" s="172">
        <f t="shared" si="0"/>
        <v>6000</v>
      </c>
      <c r="J26" s="110" t="s">
        <v>90</v>
      </c>
      <c r="K26" s="171"/>
    </row>
    <row r="27" spans="1:11" s="155" customFormat="1">
      <c r="A27" s="178" t="s">
        <v>258</v>
      </c>
      <c r="B27" s="173" t="s">
        <v>434</v>
      </c>
      <c r="C27" s="182"/>
      <c r="D27" s="171" t="s">
        <v>425</v>
      </c>
      <c r="E27" s="176" t="s">
        <v>35</v>
      </c>
      <c r="F27" s="183" t="s">
        <v>423</v>
      </c>
      <c r="G27" s="110">
        <v>8000</v>
      </c>
      <c r="H27" s="110">
        <v>2</v>
      </c>
      <c r="I27" s="172">
        <f t="shared" si="0"/>
        <v>16000</v>
      </c>
      <c r="J27" s="110" t="s">
        <v>90</v>
      </c>
      <c r="K27" s="171"/>
    </row>
    <row r="28" spans="1:11" s="155" customFormat="1" ht="32">
      <c r="A28" s="178" t="s">
        <v>258</v>
      </c>
      <c r="B28" s="173" t="s">
        <v>435</v>
      </c>
      <c r="C28" s="182"/>
      <c r="D28" s="171" t="s">
        <v>426</v>
      </c>
      <c r="E28" s="176" t="s">
        <v>35</v>
      </c>
      <c r="F28" s="181" t="s">
        <v>349</v>
      </c>
      <c r="G28" s="110">
        <v>2000</v>
      </c>
      <c r="H28" s="110">
        <v>2</v>
      </c>
      <c r="I28" s="172">
        <f t="shared" si="0"/>
        <v>4000</v>
      </c>
      <c r="J28" s="110" t="s">
        <v>90</v>
      </c>
      <c r="K28" s="171"/>
    </row>
    <row r="29" spans="1:11" s="155" customFormat="1" ht="26" customHeight="1">
      <c r="A29" s="178" t="s">
        <v>258</v>
      </c>
      <c r="B29" s="173" t="s">
        <v>436</v>
      </c>
      <c r="C29" s="182"/>
      <c r="D29" s="171" t="s">
        <v>427</v>
      </c>
      <c r="E29" s="176" t="s">
        <v>35</v>
      </c>
      <c r="F29" s="181" t="s">
        <v>349</v>
      </c>
      <c r="G29" s="110">
        <v>6000</v>
      </c>
      <c r="H29" s="110">
        <v>1</v>
      </c>
      <c r="I29" s="172">
        <f t="shared" si="0"/>
        <v>6000</v>
      </c>
      <c r="J29" s="110"/>
      <c r="K29" s="171"/>
    </row>
    <row r="30" spans="1:11" s="155" customFormat="1" ht="40" customHeight="1">
      <c r="A30" s="231" t="s">
        <v>258</v>
      </c>
      <c r="B30" s="249" t="s">
        <v>437</v>
      </c>
      <c r="C30" s="250"/>
      <c r="D30" s="251" t="s">
        <v>536</v>
      </c>
      <c r="E30" s="237" t="s">
        <v>32</v>
      </c>
      <c r="F30" s="251" t="s">
        <v>428</v>
      </c>
      <c r="G30" s="234">
        <v>80000</v>
      </c>
      <c r="H30" s="234">
        <v>1</v>
      </c>
      <c r="I30" s="231">
        <f t="shared" si="0"/>
        <v>80000</v>
      </c>
      <c r="J30" s="234" t="s">
        <v>90</v>
      </c>
      <c r="K30" s="171" t="s">
        <v>600</v>
      </c>
    </row>
    <row r="31" spans="1:11" s="155" customFormat="1" ht="29" customHeight="1">
      <c r="A31" s="178" t="s">
        <v>258</v>
      </c>
      <c r="B31" s="173" t="s">
        <v>438</v>
      </c>
      <c r="C31" s="176" t="s">
        <v>537</v>
      </c>
      <c r="D31" s="184"/>
      <c r="E31" s="100" t="s">
        <v>256</v>
      </c>
      <c r="F31" s="185" t="s">
        <v>92</v>
      </c>
      <c r="G31" s="110">
        <v>3000</v>
      </c>
      <c r="H31" s="110">
        <v>1</v>
      </c>
      <c r="I31" s="172">
        <f t="shared" si="0"/>
        <v>3000</v>
      </c>
      <c r="J31" s="110" t="s">
        <v>90</v>
      </c>
      <c r="K31" s="171"/>
    </row>
    <row r="32" spans="1:11" s="155" customFormat="1" ht="31" customHeight="1">
      <c r="A32" s="178" t="s">
        <v>258</v>
      </c>
      <c r="B32" s="173" t="s">
        <v>438</v>
      </c>
      <c r="C32" s="176" t="s">
        <v>460</v>
      </c>
      <c r="D32" s="184"/>
      <c r="E32" s="100" t="s">
        <v>256</v>
      </c>
      <c r="F32" s="185" t="s">
        <v>92</v>
      </c>
      <c r="G32" s="110">
        <v>3000</v>
      </c>
      <c r="H32" s="110">
        <v>2</v>
      </c>
      <c r="I32" s="172">
        <f t="shared" ref="I32" si="4">G32*H32</f>
        <v>6000</v>
      </c>
      <c r="J32" s="110" t="s">
        <v>90</v>
      </c>
      <c r="K32" s="171"/>
    </row>
    <row r="33" spans="1:11" s="155" customFormat="1" ht="49" customHeight="1">
      <c r="A33" s="178" t="s">
        <v>258</v>
      </c>
      <c r="B33" s="173" t="s">
        <v>438</v>
      </c>
      <c r="C33" s="100" t="s">
        <v>107</v>
      </c>
      <c r="D33" s="101" t="s">
        <v>538</v>
      </c>
      <c r="E33" s="100" t="s">
        <v>256</v>
      </c>
      <c r="F33" s="186" t="s">
        <v>241</v>
      </c>
      <c r="G33" s="110">
        <v>300</v>
      </c>
      <c r="H33" s="110">
        <v>120</v>
      </c>
      <c r="I33" s="194">
        <f t="shared" ref="I33:I37" si="5">G33*H33</f>
        <v>36000</v>
      </c>
      <c r="J33" s="110" t="s">
        <v>90</v>
      </c>
      <c r="K33" s="171"/>
    </row>
    <row r="34" spans="1:11" s="155" customFormat="1" ht="63" customHeight="1">
      <c r="A34" s="178" t="s">
        <v>258</v>
      </c>
      <c r="B34" s="173" t="s">
        <v>438</v>
      </c>
      <c r="C34" s="100" t="s">
        <v>107</v>
      </c>
      <c r="D34" s="101" t="s">
        <v>554</v>
      </c>
      <c r="E34" s="100" t="s">
        <v>32</v>
      </c>
      <c r="F34" s="186" t="s">
        <v>241</v>
      </c>
      <c r="G34" s="110">
        <v>300</v>
      </c>
      <c r="H34" s="110">
        <v>20</v>
      </c>
      <c r="I34" s="194">
        <f t="shared" si="5"/>
        <v>6000</v>
      </c>
      <c r="J34" s="110" t="s">
        <v>90</v>
      </c>
      <c r="K34" s="171"/>
    </row>
    <row r="35" spans="1:11" s="167" customFormat="1" ht="32">
      <c r="A35" s="172" t="s">
        <v>258</v>
      </c>
      <c r="B35" s="179" t="s">
        <v>439</v>
      </c>
      <c r="C35" s="7" t="s">
        <v>108</v>
      </c>
      <c r="D35" s="51" t="s">
        <v>539</v>
      </c>
      <c r="E35" s="7" t="s">
        <v>27</v>
      </c>
      <c r="F35" s="187" t="s">
        <v>109</v>
      </c>
      <c r="G35" s="110">
        <v>107</v>
      </c>
      <c r="H35" s="110">
        <v>80</v>
      </c>
      <c r="I35" s="194">
        <f t="shared" si="5"/>
        <v>8560</v>
      </c>
      <c r="J35" s="110" t="s">
        <v>90</v>
      </c>
      <c r="K35" s="188"/>
    </row>
    <row r="36" spans="1:11" s="167" customFormat="1" ht="32">
      <c r="A36" s="172" t="s">
        <v>258</v>
      </c>
      <c r="B36" s="179" t="s">
        <v>439</v>
      </c>
      <c r="C36" s="7" t="s">
        <v>167</v>
      </c>
      <c r="D36" s="51" t="s">
        <v>429</v>
      </c>
      <c r="E36" s="7" t="s">
        <v>27</v>
      </c>
      <c r="F36" s="187" t="s">
        <v>344</v>
      </c>
      <c r="G36" s="110">
        <v>4000</v>
      </c>
      <c r="H36" s="110">
        <v>8</v>
      </c>
      <c r="I36" s="194">
        <f t="shared" si="5"/>
        <v>32000</v>
      </c>
      <c r="J36" s="110" t="s">
        <v>90</v>
      </c>
      <c r="K36" s="188"/>
    </row>
    <row r="37" spans="1:11" s="190" customFormat="1" ht="30" customHeight="1">
      <c r="A37" s="172" t="s">
        <v>258</v>
      </c>
      <c r="B37" s="179" t="s">
        <v>440</v>
      </c>
      <c r="C37" s="7" t="s">
        <v>174</v>
      </c>
      <c r="D37" s="51" t="s">
        <v>356</v>
      </c>
      <c r="E37" s="7" t="s">
        <v>35</v>
      </c>
      <c r="F37" s="191" t="s">
        <v>62</v>
      </c>
      <c r="G37" s="110">
        <v>5</v>
      </c>
      <c r="H37" s="110">
        <v>300</v>
      </c>
      <c r="I37" s="194">
        <f t="shared" si="5"/>
        <v>1500</v>
      </c>
      <c r="J37" s="110" t="s">
        <v>90</v>
      </c>
      <c r="K37" s="188"/>
    </row>
    <row r="38" spans="1:11" s="155" customFormat="1" ht="32">
      <c r="A38" s="172" t="s">
        <v>258</v>
      </c>
      <c r="B38" s="173" t="s">
        <v>445</v>
      </c>
      <c r="C38" s="174" t="s">
        <v>540</v>
      </c>
      <c r="D38" s="175" t="s">
        <v>542</v>
      </c>
      <c r="E38" s="176" t="s">
        <v>35</v>
      </c>
      <c r="F38" s="177" t="s">
        <v>341</v>
      </c>
      <c r="G38" s="110">
        <v>200</v>
      </c>
      <c r="H38" s="110">
        <v>96</v>
      </c>
      <c r="I38" s="172">
        <f t="shared" ref="I38:I53" si="6">G38*H38*3</f>
        <v>57600</v>
      </c>
      <c r="J38" s="110" t="s">
        <v>90</v>
      </c>
      <c r="K38" s="171"/>
    </row>
    <row r="39" spans="1:11" s="155" customFormat="1" ht="30" customHeight="1">
      <c r="A39" s="178" t="s">
        <v>258</v>
      </c>
      <c r="B39" s="173" t="s">
        <v>544</v>
      </c>
      <c r="C39" s="179"/>
      <c r="D39" s="175" t="s">
        <v>545</v>
      </c>
      <c r="E39" s="176" t="s">
        <v>35</v>
      </c>
      <c r="F39" s="177" t="s">
        <v>419</v>
      </c>
      <c r="G39" s="110">
        <v>180</v>
      </c>
      <c r="H39" s="110">
        <v>9</v>
      </c>
      <c r="I39" s="172">
        <f t="shared" si="6"/>
        <v>4860</v>
      </c>
      <c r="J39" s="110" t="s">
        <v>90</v>
      </c>
      <c r="K39" s="171"/>
    </row>
    <row r="40" spans="1:11" s="155" customFormat="1" ht="33" customHeight="1">
      <c r="A40" s="178" t="s">
        <v>258</v>
      </c>
      <c r="B40" s="173" t="s">
        <v>446</v>
      </c>
      <c r="C40" s="174" t="s">
        <v>546</v>
      </c>
      <c r="D40" s="175" t="s">
        <v>441</v>
      </c>
      <c r="E40" s="176" t="s">
        <v>35</v>
      </c>
      <c r="F40" s="177" t="s">
        <v>341</v>
      </c>
      <c r="G40" s="110">
        <v>35</v>
      </c>
      <c r="H40" s="110">
        <v>100</v>
      </c>
      <c r="I40" s="172">
        <f t="shared" si="6"/>
        <v>10500</v>
      </c>
      <c r="J40" s="110" t="s">
        <v>90</v>
      </c>
      <c r="K40" s="171"/>
    </row>
    <row r="41" spans="1:11" s="155" customFormat="1" ht="33" customHeight="1">
      <c r="A41" s="178" t="s">
        <v>258</v>
      </c>
      <c r="B41" s="173" t="s">
        <v>447</v>
      </c>
      <c r="C41" s="182" t="s">
        <v>550</v>
      </c>
      <c r="D41" s="182" t="s">
        <v>547</v>
      </c>
      <c r="E41" s="176" t="s">
        <v>35</v>
      </c>
      <c r="F41" s="181" t="s">
        <v>548</v>
      </c>
      <c r="G41" s="110">
        <v>180</v>
      </c>
      <c r="H41" s="110">
        <v>34</v>
      </c>
      <c r="I41" s="172">
        <f t="shared" si="6"/>
        <v>18360</v>
      </c>
      <c r="J41" s="110" t="s">
        <v>90</v>
      </c>
      <c r="K41" s="171"/>
    </row>
    <row r="42" spans="1:11" s="155" customFormat="1" ht="37" customHeight="1">
      <c r="A42" s="172" t="s">
        <v>258</v>
      </c>
      <c r="B42" s="173" t="s">
        <v>448</v>
      </c>
      <c r="C42" s="259"/>
      <c r="D42" s="171" t="s">
        <v>422</v>
      </c>
      <c r="E42" s="176" t="s">
        <v>35</v>
      </c>
      <c r="F42" s="183" t="s">
        <v>423</v>
      </c>
      <c r="G42" s="110">
        <v>1500</v>
      </c>
      <c r="H42" s="110">
        <v>7</v>
      </c>
      <c r="I42" s="172">
        <f t="shared" si="6"/>
        <v>31500</v>
      </c>
      <c r="J42" s="110" t="s">
        <v>90</v>
      </c>
      <c r="K42" s="171"/>
    </row>
    <row r="43" spans="1:11" s="155" customFormat="1" ht="24" customHeight="1">
      <c r="A43" s="178" t="s">
        <v>258</v>
      </c>
      <c r="B43" s="173" t="s">
        <v>449</v>
      </c>
      <c r="C43" s="182" t="s">
        <v>551</v>
      </c>
      <c r="D43" s="171" t="s">
        <v>549</v>
      </c>
      <c r="E43" s="176" t="s">
        <v>35</v>
      </c>
      <c r="F43" s="183" t="s">
        <v>423</v>
      </c>
      <c r="G43" s="110">
        <v>180</v>
      </c>
      <c r="H43" s="110">
        <v>13.2</v>
      </c>
      <c r="I43" s="172">
        <f t="shared" si="6"/>
        <v>7128</v>
      </c>
      <c r="J43" s="110" t="s">
        <v>90</v>
      </c>
      <c r="K43" s="171"/>
    </row>
    <row r="44" spans="1:11" s="155" customFormat="1" ht="24" customHeight="1">
      <c r="A44" s="178" t="s">
        <v>258</v>
      </c>
      <c r="B44" s="173" t="s">
        <v>450</v>
      </c>
      <c r="C44" s="182"/>
      <c r="D44" s="171" t="s">
        <v>425</v>
      </c>
      <c r="E44" s="176" t="s">
        <v>35</v>
      </c>
      <c r="F44" s="183" t="s">
        <v>423</v>
      </c>
      <c r="G44" s="110">
        <v>4500</v>
      </c>
      <c r="H44" s="110">
        <v>1</v>
      </c>
      <c r="I44" s="172">
        <f t="shared" si="6"/>
        <v>13500</v>
      </c>
      <c r="J44" s="110" t="s">
        <v>90</v>
      </c>
      <c r="K44" s="171"/>
    </row>
    <row r="45" spans="1:11" s="155" customFormat="1" ht="35" customHeight="1">
      <c r="A45" s="178" t="s">
        <v>258</v>
      </c>
      <c r="B45" s="173" t="s">
        <v>451</v>
      </c>
      <c r="C45" s="182"/>
      <c r="D45" s="171" t="s">
        <v>427</v>
      </c>
      <c r="E45" s="176" t="s">
        <v>35</v>
      </c>
      <c r="F45" s="181" t="s">
        <v>349</v>
      </c>
      <c r="G45" s="110">
        <v>3000</v>
      </c>
      <c r="H45" s="110">
        <v>1</v>
      </c>
      <c r="I45" s="172">
        <f t="shared" si="6"/>
        <v>9000</v>
      </c>
      <c r="J45" s="110" t="s">
        <v>90</v>
      </c>
      <c r="K45" s="171"/>
    </row>
    <row r="46" spans="1:11" s="155" customFormat="1" ht="32">
      <c r="A46" s="231" t="s">
        <v>258</v>
      </c>
      <c r="B46" s="249" t="s">
        <v>452</v>
      </c>
      <c r="C46" s="250"/>
      <c r="D46" s="251"/>
      <c r="E46" s="237" t="s">
        <v>32</v>
      </c>
      <c r="F46" s="251" t="s">
        <v>428</v>
      </c>
      <c r="G46" s="234">
        <v>20000</v>
      </c>
      <c r="H46" s="234">
        <v>1</v>
      </c>
      <c r="I46" s="231">
        <f t="shared" si="6"/>
        <v>60000</v>
      </c>
      <c r="J46" s="234" t="s">
        <v>90</v>
      </c>
      <c r="K46" s="171"/>
    </row>
    <row r="47" spans="1:11" s="155" customFormat="1" ht="25" customHeight="1">
      <c r="A47" s="178" t="s">
        <v>258</v>
      </c>
      <c r="B47" s="173" t="s">
        <v>453</v>
      </c>
      <c r="C47" s="176" t="s">
        <v>552</v>
      </c>
      <c r="D47" s="184" t="s">
        <v>459</v>
      </c>
      <c r="E47" s="100" t="s">
        <v>256</v>
      </c>
      <c r="F47" s="185" t="s">
        <v>92</v>
      </c>
      <c r="G47" s="110">
        <v>3000</v>
      </c>
      <c r="H47" s="110">
        <v>1</v>
      </c>
      <c r="I47" s="172">
        <f t="shared" si="6"/>
        <v>9000</v>
      </c>
      <c r="J47" s="110" t="s">
        <v>90</v>
      </c>
      <c r="K47" s="171"/>
    </row>
    <row r="48" spans="1:11" s="155" customFormat="1" ht="25" customHeight="1">
      <c r="A48" s="178" t="s">
        <v>258</v>
      </c>
      <c r="B48" s="173" t="s">
        <v>453</v>
      </c>
      <c r="C48" s="176" t="s">
        <v>458</v>
      </c>
      <c r="D48" s="184"/>
      <c r="E48" s="100" t="s">
        <v>256</v>
      </c>
      <c r="F48" s="185" t="s">
        <v>92</v>
      </c>
      <c r="G48" s="110">
        <v>3000</v>
      </c>
      <c r="H48" s="110">
        <v>1</v>
      </c>
      <c r="I48" s="172">
        <f t="shared" si="6"/>
        <v>9000</v>
      </c>
      <c r="J48" s="110" t="s">
        <v>90</v>
      </c>
      <c r="K48" s="171"/>
    </row>
    <row r="49" spans="1:11" s="155" customFormat="1" ht="32" customHeight="1">
      <c r="A49" s="178" t="s">
        <v>258</v>
      </c>
      <c r="B49" s="173" t="s">
        <v>454</v>
      </c>
      <c r="C49" s="100" t="s">
        <v>107</v>
      </c>
      <c r="D49" s="101" t="s">
        <v>553</v>
      </c>
      <c r="E49" s="100" t="s">
        <v>256</v>
      </c>
      <c r="F49" s="186" t="s">
        <v>241</v>
      </c>
      <c r="G49" s="110">
        <v>300</v>
      </c>
      <c r="H49" s="110">
        <v>75</v>
      </c>
      <c r="I49" s="172">
        <f t="shared" si="6"/>
        <v>67500</v>
      </c>
      <c r="J49" s="110" t="s">
        <v>90</v>
      </c>
      <c r="K49" s="171"/>
    </row>
    <row r="50" spans="1:11" s="155" customFormat="1" ht="34" customHeight="1">
      <c r="A50" s="178" t="s">
        <v>258</v>
      </c>
      <c r="B50" s="173" t="s">
        <v>454</v>
      </c>
      <c r="C50" s="100" t="s">
        <v>107</v>
      </c>
      <c r="D50" s="101" t="s">
        <v>555</v>
      </c>
      <c r="E50" s="100" t="s">
        <v>32</v>
      </c>
      <c r="F50" s="186" t="s">
        <v>241</v>
      </c>
      <c r="G50" s="110">
        <v>300</v>
      </c>
      <c r="H50" s="110">
        <v>16</v>
      </c>
      <c r="I50" s="172">
        <f t="shared" si="6"/>
        <v>14400</v>
      </c>
      <c r="J50" s="110" t="s">
        <v>90</v>
      </c>
      <c r="K50" s="171"/>
    </row>
    <row r="51" spans="1:11" s="167" customFormat="1" ht="30" customHeight="1">
      <c r="A51" s="172" t="s">
        <v>258</v>
      </c>
      <c r="B51" s="179" t="s">
        <v>456</v>
      </c>
      <c r="C51" s="7" t="s">
        <v>442</v>
      </c>
      <c r="D51" s="51" t="s">
        <v>443</v>
      </c>
      <c r="E51" s="7" t="s">
        <v>27</v>
      </c>
      <c r="F51" s="187" t="s">
        <v>444</v>
      </c>
      <c r="G51" s="110">
        <v>150</v>
      </c>
      <c r="H51" s="110">
        <v>23</v>
      </c>
      <c r="I51" s="172">
        <f t="shared" si="6"/>
        <v>10350</v>
      </c>
      <c r="J51" s="110" t="s">
        <v>90</v>
      </c>
      <c r="K51" s="188"/>
    </row>
    <row r="52" spans="1:11" s="167" customFormat="1" ht="30" customHeight="1">
      <c r="A52" s="172" t="s">
        <v>258</v>
      </c>
      <c r="B52" s="179" t="s">
        <v>455</v>
      </c>
      <c r="C52" s="7" t="s">
        <v>167</v>
      </c>
      <c r="D52" s="51" t="s">
        <v>556</v>
      </c>
      <c r="E52" s="7" t="s">
        <v>27</v>
      </c>
      <c r="F52" s="187" t="s">
        <v>344</v>
      </c>
      <c r="G52" s="110">
        <v>3000</v>
      </c>
      <c r="H52" s="110">
        <v>6</v>
      </c>
      <c r="I52" s="172">
        <f t="shared" si="6"/>
        <v>54000</v>
      </c>
      <c r="J52" s="110" t="s">
        <v>90</v>
      </c>
      <c r="K52" s="188"/>
    </row>
    <row r="53" spans="1:11" s="190" customFormat="1" ht="30" customHeight="1">
      <c r="A53" s="172" t="s">
        <v>258</v>
      </c>
      <c r="B53" s="179" t="s">
        <v>457</v>
      </c>
      <c r="C53" s="7" t="s">
        <v>174</v>
      </c>
      <c r="D53" s="51" t="s">
        <v>356</v>
      </c>
      <c r="E53" s="7" t="s">
        <v>35</v>
      </c>
      <c r="F53" s="191" t="s">
        <v>62</v>
      </c>
      <c r="G53" s="110">
        <v>5</v>
      </c>
      <c r="H53" s="110">
        <v>100</v>
      </c>
      <c r="I53" s="178">
        <f t="shared" si="6"/>
        <v>1500</v>
      </c>
      <c r="J53" s="110" t="s">
        <v>90</v>
      </c>
      <c r="K53" s="188"/>
    </row>
    <row r="54" spans="1:11" s="167" customFormat="1" ht="32">
      <c r="A54" s="172" t="s">
        <v>30</v>
      </c>
      <c r="B54" s="192" t="s">
        <v>409</v>
      </c>
      <c r="C54" s="179" t="s">
        <v>204</v>
      </c>
      <c r="D54" s="101" t="s">
        <v>401</v>
      </c>
      <c r="E54" s="7" t="s">
        <v>35</v>
      </c>
      <c r="F54" s="191" t="s">
        <v>202</v>
      </c>
      <c r="G54" s="110">
        <v>600</v>
      </c>
      <c r="H54" s="110">
        <v>147</v>
      </c>
      <c r="I54" s="172">
        <f>G54*H54</f>
        <v>88200</v>
      </c>
      <c r="J54" s="110" t="s">
        <v>90</v>
      </c>
      <c r="K54" s="188"/>
    </row>
    <row r="55" spans="1:11" s="155" customFormat="1" ht="30" customHeight="1">
      <c r="A55" s="178" t="s">
        <v>30</v>
      </c>
      <c r="B55" s="192" t="s">
        <v>409</v>
      </c>
      <c r="C55" s="173" t="s">
        <v>205</v>
      </c>
      <c r="D55" s="101" t="s">
        <v>262</v>
      </c>
      <c r="E55" s="100" t="s">
        <v>35</v>
      </c>
      <c r="F55" s="193" t="s">
        <v>243</v>
      </c>
      <c r="G55" s="110">
        <v>1000</v>
      </c>
      <c r="H55" s="110">
        <v>7</v>
      </c>
      <c r="I55" s="178">
        <f>G55*H55</f>
        <v>7000</v>
      </c>
      <c r="J55" s="110" t="s">
        <v>90</v>
      </c>
      <c r="K55" s="171"/>
    </row>
    <row r="56" spans="1:11" s="155" customFormat="1" ht="84" customHeight="1">
      <c r="A56" s="178" t="s">
        <v>30</v>
      </c>
      <c r="B56" s="192" t="s">
        <v>409</v>
      </c>
      <c r="C56" s="173" t="s">
        <v>248</v>
      </c>
      <c r="D56" s="175" t="s">
        <v>402</v>
      </c>
      <c r="E56" s="100" t="s">
        <v>35</v>
      </c>
      <c r="F56" s="193" t="s">
        <v>243</v>
      </c>
      <c r="G56" s="110">
        <v>30000</v>
      </c>
      <c r="H56" s="110">
        <v>2</v>
      </c>
      <c r="I56" s="178">
        <f>G56*H56</f>
        <v>60000</v>
      </c>
      <c r="J56" s="110" t="s">
        <v>90</v>
      </c>
      <c r="K56" s="171"/>
    </row>
    <row r="57" spans="1:11" s="155" customFormat="1" ht="30" customHeight="1">
      <c r="A57" s="178" t="s">
        <v>30</v>
      </c>
      <c r="B57" s="192" t="s">
        <v>409</v>
      </c>
      <c r="C57" s="100" t="s">
        <v>110</v>
      </c>
      <c r="D57" s="101" t="s">
        <v>403</v>
      </c>
      <c r="E57" s="100" t="s">
        <v>35</v>
      </c>
      <c r="F57" s="186" t="s">
        <v>242</v>
      </c>
      <c r="G57" s="110">
        <v>10000</v>
      </c>
      <c r="H57" s="110">
        <v>1</v>
      </c>
      <c r="I57" s="178">
        <f t="shared" ref="I57:I71" si="7">G57*H57</f>
        <v>10000</v>
      </c>
      <c r="J57" s="110" t="s">
        <v>90</v>
      </c>
      <c r="K57" s="171"/>
    </row>
    <row r="58" spans="1:11" s="155" customFormat="1" ht="30" customHeight="1">
      <c r="A58" s="178" t="s">
        <v>30</v>
      </c>
      <c r="B58" s="192" t="s">
        <v>409</v>
      </c>
      <c r="C58" s="176" t="s">
        <v>206</v>
      </c>
      <c r="D58" s="101" t="s">
        <v>317</v>
      </c>
      <c r="E58" s="100" t="s">
        <v>35</v>
      </c>
      <c r="F58" s="193" t="s">
        <v>169</v>
      </c>
      <c r="G58" s="110">
        <v>2000</v>
      </c>
      <c r="H58" s="110">
        <v>2</v>
      </c>
      <c r="I58" s="178">
        <f t="shared" si="7"/>
        <v>4000</v>
      </c>
      <c r="J58" s="110" t="s">
        <v>90</v>
      </c>
      <c r="K58" s="171"/>
    </row>
    <row r="59" spans="1:11" s="167" customFormat="1" ht="39" customHeight="1">
      <c r="A59" s="172" t="s">
        <v>30</v>
      </c>
      <c r="B59" s="192" t="s">
        <v>409</v>
      </c>
      <c r="C59" s="192" t="s">
        <v>207</v>
      </c>
      <c r="D59" s="51" t="s">
        <v>318</v>
      </c>
      <c r="E59" s="7" t="s">
        <v>35</v>
      </c>
      <c r="F59" s="191" t="s">
        <v>242</v>
      </c>
      <c r="G59" s="110">
        <v>600</v>
      </c>
      <c r="H59" s="110">
        <v>2</v>
      </c>
      <c r="I59" s="194">
        <f t="shared" si="7"/>
        <v>1200</v>
      </c>
      <c r="J59" s="110" t="s">
        <v>90</v>
      </c>
      <c r="K59" s="188"/>
    </row>
    <row r="60" spans="1:11" s="167" customFormat="1" ht="30" customHeight="1">
      <c r="A60" s="172" t="s">
        <v>30</v>
      </c>
      <c r="B60" s="192" t="s">
        <v>409</v>
      </c>
      <c r="C60" s="192" t="s">
        <v>244</v>
      </c>
      <c r="D60" s="51" t="s">
        <v>208</v>
      </c>
      <c r="E60" s="7" t="s">
        <v>35</v>
      </c>
      <c r="F60" s="191" t="s">
        <v>169</v>
      </c>
      <c r="G60" s="110">
        <v>1000</v>
      </c>
      <c r="H60" s="110">
        <v>6</v>
      </c>
      <c r="I60" s="194">
        <f t="shared" si="7"/>
        <v>6000</v>
      </c>
      <c r="J60" s="110" t="s">
        <v>90</v>
      </c>
      <c r="K60" s="188"/>
    </row>
    <row r="61" spans="1:11" s="167" customFormat="1" ht="30" customHeight="1">
      <c r="A61" s="172" t="s">
        <v>30</v>
      </c>
      <c r="B61" s="192" t="s">
        <v>409</v>
      </c>
      <c r="C61" s="192" t="s">
        <v>263</v>
      </c>
      <c r="D61" s="51" t="s">
        <v>264</v>
      </c>
      <c r="E61" s="7" t="s">
        <v>35</v>
      </c>
      <c r="F61" s="191" t="s">
        <v>169</v>
      </c>
      <c r="G61" s="110">
        <v>3000</v>
      </c>
      <c r="H61" s="110">
        <v>6</v>
      </c>
      <c r="I61" s="194">
        <f t="shared" si="7"/>
        <v>18000</v>
      </c>
      <c r="J61" s="110" t="s">
        <v>90</v>
      </c>
      <c r="K61" s="188"/>
    </row>
    <row r="62" spans="1:11" s="155" customFormat="1" ht="30" customHeight="1">
      <c r="A62" s="178" t="s">
        <v>30</v>
      </c>
      <c r="B62" s="192" t="s">
        <v>409</v>
      </c>
      <c r="C62" s="173" t="s">
        <v>209</v>
      </c>
      <c r="D62" s="101" t="s">
        <v>265</v>
      </c>
      <c r="E62" s="100" t="s">
        <v>35</v>
      </c>
      <c r="F62" s="193" t="s">
        <v>169</v>
      </c>
      <c r="G62" s="110">
        <v>1000</v>
      </c>
      <c r="H62" s="110">
        <v>2</v>
      </c>
      <c r="I62" s="195">
        <f t="shared" si="7"/>
        <v>2000</v>
      </c>
      <c r="J62" s="110" t="s">
        <v>90</v>
      </c>
      <c r="K62" s="171"/>
    </row>
    <row r="63" spans="1:11" s="167" customFormat="1" ht="30" customHeight="1">
      <c r="A63" s="172" t="s">
        <v>30</v>
      </c>
      <c r="B63" s="192" t="s">
        <v>409</v>
      </c>
      <c r="C63" s="260" t="s">
        <v>249</v>
      </c>
      <c r="D63" s="51" t="s">
        <v>210</v>
      </c>
      <c r="E63" s="7" t="s">
        <v>35</v>
      </c>
      <c r="F63" s="191" t="s">
        <v>169</v>
      </c>
      <c r="G63" s="110">
        <v>800</v>
      </c>
      <c r="H63" s="110">
        <v>12</v>
      </c>
      <c r="I63" s="172">
        <f t="shared" si="7"/>
        <v>9600</v>
      </c>
      <c r="J63" s="110" t="s">
        <v>90</v>
      </c>
      <c r="K63" s="188"/>
    </row>
    <row r="64" spans="1:11" s="167" customFormat="1" ht="30" customHeight="1">
      <c r="A64" s="172" t="s">
        <v>30</v>
      </c>
      <c r="B64" s="192" t="s">
        <v>409</v>
      </c>
      <c r="C64" s="260" t="s">
        <v>211</v>
      </c>
      <c r="D64" s="51" t="s">
        <v>215</v>
      </c>
      <c r="E64" s="7" t="s">
        <v>35</v>
      </c>
      <c r="F64" s="191" t="s">
        <v>245</v>
      </c>
      <c r="G64" s="110">
        <v>500</v>
      </c>
      <c r="H64" s="110">
        <v>12</v>
      </c>
      <c r="I64" s="172">
        <f t="shared" si="7"/>
        <v>6000</v>
      </c>
      <c r="J64" s="110" t="s">
        <v>90</v>
      </c>
      <c r="K64" s="188"/>
    </row>
    <row r="65" spans="1:11" s="167" customFormat="1" ht="30" customHeight="1">
      <c r="A65" s="172" t="s">
        <v>30</v>
      </c>
      <c r="B65" s="192" t="s">
        <v>409</v>
      </c>
      <c r="C65" s="260" t="s">
        <v>266</v>
      </c>
      <c r="D65" s="51" t="s">
        <v>212</v>
      </c>
      <c r="E65" s="7" t="s">
        <v>35</v>
      </c>
      <c r="F65" s="191" t="s">
        <v>243</v>
      </c>
      <c r="G65" s="110">
        <v>600</v>
      </c>
      <c r="H65" s="110">
        <v>4</v>
      </c>
      <c r="I65" s="172">
        <f t="shared" si="7"/>
        <v>2400</v>
      </c>
      <c r="J65" s="110" t="s">
        <v>90</v>
      </c>
      <c r="K65" s="188"/>
    </row>
    <row r="66" spans="1:11" s="155" customFormat="1" ht="30" customHeight="1">
      <c r="A66" s="178" t="s">
        <v>30</v>
      </c>
      <c r="B66" s="192" t="s">
        <v>409</v>
      </c>
      <c r="C66" s="261" t="s">
        <v>320</v>
      </c>
      <c r="D66" s="101" t="s">
        <v>319</v>
      </c>
      <c r="E66" s="100" t="s">
        <v>35</v>
      </c>
      <c r="F66" s="193" t="s">
        <v>243</v>
      </c>
      <c r="G66" s="110">
        <v>1000</v>
      </c>
      <c r="H66" s="110">
        <v>2</v>
      </c>
      <c r="I66" s="178">
        <f t="shared" si="7"/>
        <v>2000</v>
      </c>
      <c r="J66" s="110" t="s">
        <v>90</v>
      </c>
      <c r="K66" s="171"/>
    </row>
    <row r="67" spans="1:11" s="155" customFormat="1" ht="30" customHeight="1">
      <c r="A67" s="178" t="s">
        <v>30</v>
      </c>
      <c r="B67" s="192" t="s">
        <v>409</v>
      </c>
      <c r="C67" s="261" t="s">
        <v>267</v>
      </c>
      <c r="D67" s="101" t="s">
        <v>268</v>
      </c>
      <c r="E67" s="100" t="s">
        <v>35</v>
      </c>
      <c r="F67" s="193" t="s">
        <v>243</v>
      </c>
      <c r="G67" s="110">
        <v>1000</v>
      </c>
      <c r="H67" s="110">
        <v>5</v>
      </c>
      <c r="I67" s="178">
        <f t="shared" si="7"/>
        <v>5000</v>
      </c>
      <c r="J67" s="110" t="s">
        <v>90</v>
      </c>
      <c r="K67" s="171"/>
    </row>
    <row r="68" spans="1:11" s="167" customFormat="1" ht="30" customHeight="1">
      <c r="A68" s="172" t="s">
        <v>30</v>
      </c>
      <c r="B68" s="192" t="s">
        <v>409</v>
      </c>
      <c r="C68" s="260" t="s">
        <v>213</v>
      </c>
      <c r="D68" s="51" t="s">
        <v>214</v>
      </c>
      <c r="E68" s="7" t="s">
        <v>35</v>
      </c>
      <c r="F68" s="191" t="s">
        <v>243</v>
      </c>
      <c r="G68" s="110">
        <v>500</v>
      </c>
      <c r="H68" s="110">
        <v>6</v>
      </c>
      <c r="I68" s="172">
        <f t="shared" si="7"/>
        <v>3000</v>
      </c>
      <c r="J68" s="110" t="s">
        <v>90</v>
      </c>
      <c r="K68" s="188"/>
    </row>
    <row r="69" spans="1:11" s="155" customFormat="1" ht="34" customHeight="1">
      <c r="A69" s="178" t="s">
        <v>350</v>
      </c>
      <c r="B69" s="192" t="s">
        <v>409</v>
      </c>
      <c r="C69" s="196" t="s">
        <v>351</v>
      </c>
      <c r="D69" s="175" t="s">
        <v>404</v>
      </c>
      <c r="E69" s="100" t="s">
        <v>35</v>
      </c>
      <c r="F69" s="193" t="s">
        <v>269</v>
      </c>
      <c r="G69" s="110">
        <v>800</v>
      </c>
      <c r="H69" s="110">
        <v>25</v>
      </c>
      <c r="I69" s="178">
        <f t="shared" si="7"/>
        <v>20000</v>
      </c>
      <c r="J69" s="110" t="s">
        <v>90</v>
      </c>
      <c r="K69" s="171"/>
    </row>
    <row r="70" spans="1:11" s="155" customFormat="1" ht="22.5" customHeight="1">
      <c r="A70" s="172" t="s">
        <v>30</v>
      </c>
      <c r="B70" s="192" t="s">
        <v>409</v>
      </c>
      <c r="C70" s="197" t="s">
        <v>322</v>
      </c>
      <c r="D70" s="175" t="s">
        <v>321</v>
      </c>
      <c r="E70" s="7" t="s">
        <v>35</v>
      </c>
      <c r="F70" s="191" t="s">
        <v>269</v>
      </c>
      <c r="G70" s="110">
        <v>2000</v>
      </c>
      <c r="H70" s="110">
        <v>1</v>
      </c>
      <c r="I70" s="178">
        <f t="shared" si="7"/>
        <v>2000</v>
      </c>
      <c r="J70" s="110" t="s">
        <v>90</v>
      </c>
      <c r="K70" s="171"/>
    </row>
    <row r="71" spans="1:11" s="155" customFormat="1" ht="22.5" customHeight="1">
      <c r="A71" s="172" t="s">
        <v>30</v>
      </c>
      <c r="B71" s="192" t="s">
        <v>409</v>
      </c>
      <c r="C71" s="197" t="s">
        <v>324</v>
      </c>
      <c r="D71" s="175" t="s">
        <v>323</v>
      </c>
      <c r="E71" s="7" t="s">
        <v>35</v>
      </c>
      <c r="F71" s="191" t="s">
        <v>325</v>
      </c>
      <c r="G71" s="110">
        <v>2000</v>
      </c>
      <c r="H71" s="110">
        <v>1</v>
      </c>
      <c r="I71" s="178">
        <f t="shared" si="7"/>
        <v>2000</v>
      </c>
      <c r="J71" s="110" t="s">
        <v>90</v>
      </c>
      <c r="K71" s="171"/>
    </row>
    <row r="72" spans="1:11" s="155" customFormat="1" ht="30" customHeight="1">
      <c r="A72" s="178" t="s">
        <v>30</v>
      </c>
      <c r="B72" s="176" t="s">
        <v>410</v>
      </c>
      <c r="C72" s="176" t="s">
        <v>111</v>
      </c>
      <c r="D72" s="178" t="s">
        <v>326</v>
      </c>
      <c r="E72" s="100" t="s">
        <v>35</v>
      </c>
      <c r="F72" s="193" t="s">
        <v>327</v>
      </c>
      <c r="G72" s="110">
        <v>1200</v>
      </c>
      <c r="H72" s="110">
        <v>16</v>
      </c>
      <c r="I72" s="178">
        <f t="shared" ref="I72:I88" si="8">G72*H72</f>
        <v>19200</v>
      </c>
      <c r="J72" s="110" t="s">
        <v>90</v>
      </c>
      <c r="K72" s="171"/>
    </row>
    <row r="73" spans="1:11" s="155" customFormat="1" ht="30" customHeight="1">
      <c r="A73" s="178" t="s">
        <v>30</v>
      </c>
      <c r="B73" s="176" t="s">
        <v>410</v>
      </c>
      <c r="C73" s="176" t="s">
        <v>216</v>
      </c>
      <c r="D73" s="178" t="s">
        <v>328</v>
      </c>
      <c r="E73" s="100" t="s">
        <v>35</v>
      </c>
      <c r="F73" s="193" t="s">
        <v>327</v>
      </c>
      <c r="G73" s="110">
        <v>1200</v>
      </c>
      <c r="H73" s="110">
        <v>8</v>
      </c>
      <c r="I73" s="178">
        <f t="shared" si="8"/>
        <v>9600</v>
      </c>
      <c r="J73" s="110" t="s">
        <v>90</v>
      </c>
      <c r="K73" s="171"/>
    </row>
    <row r="74" spans="1:11" s="155" customFormat="1" ht="23" customHeight="1">
      <c r="A74" s="178" t="s">
        <v>30</v>
      </c>
      <c r="B74" s="176" t="s">
        <v>410</v>
      </c>
      <c r="C74" s="198" t="s">
        <v>270</v>
      </c>
      <c r="D74" s="176" t="s">
        <v>329</v>
      </c>
      <c r="E74" s="100" t="s">
        <v>35</v>
      </c>
      <c r="F74" s="193" t="s">
        <v>327</v>
      </c>
      <c r="G74" s="110">
        <v>1200</v>
      </c>
      <c r="H74" s="110">
        <v>8</v>
      </c>
      <c r="I74" s="178">
        <f t="shared" si="8"/>
        <v>9600</v>
      </c>
      <c r="J74" s="110" t="s">
        <v>90</v>
      </c>
      <c r="K74" s="171"/>
    </row>
    <row r="75" spans="1:11" s="155" customFormat="1" ht="30" customHeight="1">
      <c r="A75" s="178" t="s">
        <v>30</v>
      </c>
      <c r="B75" s="176" t="s">
        <v>410</v>
      </c>
      <c r="C75" s="176" t="s">
        <v>112</v>
      </c>
      <c r="D75" s="178" t="s">
        <v>330</v>
      </c>
      <c r="E75" s="100" t="s">
        <v>35</v>
      </c>
      <c r="F75" s="193" t="s">
        <v>327</v>
      </c>
      <c r="G75" s="110">
        <v>800</v>
      </c>
      <c r="H75" s="110">
        <v>6</v>
      </c>
      <c r="I75" s="178">
        <f t="shared" si="8"/>
        <v>4800</v>
      </c>
      <c r="J75" s="110" t="s">
        <v>90</v>
      </c>
      <c r="K75" s="171"/>
    </row>
    <row r="76" spans="1:11" s="167" customFormat="1" ht="30" customHeight="1">
      <c r="A76" s="172" t="s">
        <v>30</v>
      </c>
      <c r="B76" s="176" t="s">
        <v>410</v>
      </c>
      <c r="C76" s="192" t="s">
        <v>113</v>
      </c>
      <c r="D76" s="172" t="s">
        <v>331</v>
      </c>
      <c r="E76" s="7" t="s">
        <v>35</v>
      </c>
      <c r="F76" s="191" t="s">
        <v>243</v>
      </c>
      <c r="G76" s="110">
        <v>1000</v>
      </c>
      <c r="H76" s="110">
        <v>5</v>
      </c>
      <c r="I76" s="194">
        <f t="shared" si="8"/>
        <v>5000</v>
      </c>
      <c r="J76" s="110" t="s">
        <v>90</v>
      </c>
      <c r="K76" s="188"/>
    </row>
    <row r="77" spans="1:11" s="155" customFormat="1" ht="30" customHeight="1">
      <c r="A77" s="178" t="s">
        <v>30</v>
      </c>
      <c r="B77" s="176" t="s">
        <v>410</v>
      </c>
      <c r="C77" s="176" t="s">
        <v>114</v>
      </c>
      <c r="D77" s="178" t="s">
        <v>246</v>
      </c>
      <c r="E77" s="100" t="s">
        <v>35</v>
      </c>
      <c r="F77" s="193" t="s">
        <v>243</v>
      </c>
      <c r="G77" s="110">
        <v>4500</v>
      </c>
      <c r="H77" s="110">
        <v>1</v>
      </c>
      <c r="I77" s="195">
        <f>G77*H77</f>
        <v>4500</v>
      </c>
      <c r="J77" s="110" t="s">
        <v>90</v>
      </c>
      <c r="K77" s="171"/>
    </row>
    <row r="78" spans="1:11" s="167" customFormat="1" ht="30" customHeight="1">
      <c r="A78" s="172" t="s">
        <v>30</v>
      </c>
      <c r="B78" s="176" t="s">
        <v>410</v>
      </c>
      <c r="C78" s="192" t="s">
        <v>252</v>
      </c>
      <c r="D78" s="172" t="s">
        <v>217</v>
      </c>
      <c r="E78" s="7" t="s">
        <v>35</v>
      </c>
      <c r="F78" s="191" t="s">
        <v>242</v>
      </c>
      <c r="G78" s="110">
        <v>400</v>
      </c>
      <c r="H78" s="110">
        <v>8</v>
      </c>
      <c r="I78" s="194">
        <f t="shared" si="8"/>
        <v>3200</v>
      </c>
      <c r="J78" s="110" t="s">
        <v>90</v>
      </c>
      <c r="K78" s="188"/>
    </row>
    <row r="79" spans="1:11" s="167" customFormat="1" ht="30" customHeight="1">
      <c r="A79" s="172" t="s">
        <v>30</v>
      </c>
      <c r="B79" s="176" t="s">
        <v>410</v>
      </c>
      <c r="C79" s="192" t="s">
        <v>115</v>
      </c>
      <c r="D79" s="172" t="s">
        <v>247</v>
      </c>
      <c r="E79" s="7" t="s">
        <v>35</v>
      </c>
      <c r="F79" s="191" t="s">
        <v>169</v>
      </c>
      <c r="G79" s="110">
        <v>200</v>
      </c>
      <c r="H79" s="110">
        <v>8</v>
      </c>
      <c r="I79" s="194">
        <f t="shared" si="8"/>
        <v>1600</v>
      </c>
      <c r="J79" s="110" t="s">
        <v>90</v>
      </c>
      <c r="K79" s="188"/>
    </row>
    <row r="80" spans="1:11" s="167" customFormat="1" ht="30" customHeight="1">
      <c r="A80" s="172" t="s">
        <v>30</v>
      </c>
      <c r="B80" s="176" t="s">
        <v>410</v>
      </c>
      <c r="C80" s="192" t="s">
        <v>116</v>
      </c>
      <c r="D80" s="172" t="s">
        <v>223</v>
      </c>
      <c r="E80" s="7" t="s">
        <v>35</v>
      </c>
      <c r="F80" s="191" t="s">
        <v>169</v>
      </c>
      <c r="G80" s="110">
        <v>200</v>
      </c>
      <c r="H80" s="110">
        <v>8</v>
      </c>
      <c r="I80" s="194">
        <f t="shared" si="8"/>
        <v>1600</v>
      </c>
      <c r="J80" s="110" t="s">
        <v>90</v>
      </c>
      <c r="K80" s="188"/>
    </row>
    <row r="81" spans="1:11" s="167" customFormat="1" ht="30" customHeight="1">
      <c r="A81" s="172" t="s">
        <v>30</v>
      </c>
      <c r="B81" s="176" t="s">
        <v>410</v>
      </c>
      <c r="C81" s="192" t="s">
        <v>218</v>
      </c>
      <c r="D81" s="172" t="s">
        <v>224</v>
      </c>
      <c r="E81" s="7" t="s">
        <v>35</v>
      </c>
      <c r="F81" s="191" t="s">
        <v>242</v>
      </c>
      <c r="G81" s="110">
        <v>700</v>
      </c>
      <c r="H81" s="110">
        <v>2</v>
      </c>
      <c r="I81" s="194">
        <f t="shared" si="8"/>
        <v>1400</v>
      </c>
      <c r="J81" s="110" t="s">
        <v>90</v>
      </c>
      <c r="K81" s="188"/>
    </row>
    <row r="82" spans="1:11" s="167" customFormat="1" ht="30" customHeight="1">
      <c r="A82" s="172" t="s">
        <v>30</v>
      </c>
      <c r="B82" s="176" t="s">
        <v>410</v>
      </c>
      <c r="C82" s="192" t="s">
        <v>117</v>
      </c>
      <c r="D82" s="172" t="s">
        <v>219</v>
      </c>
      <c r="E82" s="7" t="s">
        <v>35</v>
      </c>
      <c r="F82" s="191" t="s">
        <v>245</v>
      </c>
      <c r="G82" s="110">
        <v>1500</v>
      </c>
      <c r="H82" s="110">
        <v>1</v>
      </c>
      <c r="I82" s="194">
        <f t="shared" si="8"/>
        <v>1500</v>
      </c>
      <c r="J82" s="110" t="s">
        <v>90</v>
      </c>
      <c r="K82" s="188"/>
    </row>
    <row r="83" spans="1:11" s="167" customFormat="1" ht="30" customHeight="1">
      <c r="A83" s="172" t="s">
        <v>30</v>
      </c>
      <c r="B83" s="176" t="s">
        <v>410</v>
      </c>
      <c r="C83" s="192" t="s">
        <v>118</v>
      </c>
      <c r="D83" s="172" t="s">
        <v>220</v>
      </c>
      <c r="E83" s="7" t="s">
        <v>35</v>
      </c>
      <c r="F83" s="191" t="s">
        <v>169</v>
      </c>
      <c r="G83" s="110">
        <v>150</v>
      </c>
      <c r="H83" s="110">
        <v>8</v>
      </c>
      <c r="I83" s="194">
        <f t="shared" si="8"/>
        <v>1200</v>
      </c>
      <c r="J83" s="110" t="s">
        <v>90</v>
      </c>
      <c r="K83" s="188"/>
    </row>
    <row r="84" spans="1:11" s="167" customFormat="1" ht="30" customHeight="1">
      <c r="A84" s="172" t="s">
        <v>30</v>
      </c>
      <c r="B84" s="176" t="s">
        <v>410</v>
      </c>
      <c r="C84" s="192" t="s">
        <v>119</v>
      </c>
      <c r="D84" s="172" t="s">
        <v>221</v>
      </c>
      <c r="E84" s="7" t="s">
        <v>35</v>
      </c>
      <c r="F84" s="191" t="s">
        <v>245</v>
      </c>
      <c r="G84" s="110">
        <v>1500</v>
      </c>
      <c r="H84" s="110">
        <v>2</v>
      </c>
      <c r="I84" s="194">
        <f t="shared" si="8"/>
        <v>3000</v>
      </c>
      <c r="J84" s="110" t="s">
        <v>90</v>
      </c>
      <c r="K84" s="188"/>
    </row>
    <row r="85" spans="1:11" s="167" customFormat="1" ht="30" customHeight="1">
      <c r="A85" s="172" t="s">
        <v>30</v>
      </c>
      <c r="B85" s="176" t="s">
        <v>410</v>
      </c>
      <c r="C85" s="192" t="s">
        <v>120</v>
      </c>
      <c r="D85" s="172" t="s">
        <v>222</v>
      </c>
      <c r="E85" s="7" t="s">
        <v>35</v>
      </c>
      <c r="F85" s="191" t="s">
        <v>169</v>
      </c>
      <c r="G85" s="110">
        <v>500</v>
      </c>
      <c r="H85" s="110">
        <v>6</v>
      </c>
      <c r="I85" s="194">
        <f t="shared" si="8"/>
        <v>3000</v>
      </c>
      <c r="J85" s="110" t="s">
        <v>90</v>
      </c>
      <c r="K85" s="188"/>
    </row>
    <row r="86" spans="1:11" s="167" customFormat="1" ht="30" customHeight="1">
      <c r="A86" s="172" t="s">
        <v>30</v>
      </c>
      <c r="B86" s="176" t="s">
        <v>410</v>
      </c>
      <c r="C86" s="192" t="s">
        <v>121</v>
      </c>
      <c r="D86" s="172" t="s">
        <v>225</v>
      </c>
      <c r="E86" s="7" t="s">
        <v>35</v>
      </c>
      <c r="F86" s="191" t="s">
        <v>169</v>
      </c>
      <c r="G86" s="110">
        <v>300</v>
      </c>
      <c r="H86" s="110">
        <v>4</v>
      </c>
      <c r="I86" s="194">
        <f t="shared" si="8"/>
        <v>1200</v>
      </c>
      <c r="J86" s="110" t="s">
        <v>90</v>
      </c>
      <c r="K86" s="188"/>
    </row>
    <row r="87" spans="1:11" ht="29" customHeight="1">
      <c r="A87" s="172" t="s">
        <v>30</v>
      </c>
      <c r="B87" s="176" t="s">
        <v>410</v>
      </c>
      <c r="C87" s="262" t="s">
        <v>271</v>
      </c>
      <c r="D87" s="199" t="s">
        <v>272</v>
      </c>
      <c r="E87" s="7" t="s">
        <v>35</v>
      </c>
      <c r="F87" s="191" t="s">
        <v>169</v>
      </c>
      <c r="G87" s="110">
        <v>500</v>
      </c>
      <c r="H87" s="110">
        <v>1</v>
      </c>
      <c r="I87" s="194">
        <f t="shared" si="8"/>
        <v>500</v>
      </c>
      <c r="J87" s="110" t="s">
        <v>90</v>
      </c>
      <c r="K87" s="188"/>
    </row>
    <row r="88" spans="1:11" ht="29" customHeight="1">
      <c r="A88" s="172" t="s">
        <v>30</v>
      </c>
      <c r="B88" s="176" t="s">
        <v>410</v>
      </c>
      <c r="C88" s="262" t="s">
        <v>333</v>
      </c>
      <c r="D88" s="199" t="s">
        <v>332</v>
      </c>
      <c r="E88" s="7" t="s">
        <v>35</v>
      </c>
      <c r="F88" s="191" t="s">
        <v>325</v>
      </c>
      <c r="G88" s="110">
        <v>2000</v>
      </c>
      <c r="H88" s="110">
        <v>1</v>
      </c>
      <c r="I88" s="178">
        <f t="shared" si="8"/>
        <v>2000</v>
      </c>
      <c r="J88" s="110" t="s">
        <v>90</v>
      </c>
      <c r="K88" s="171"/>
    </row>
    <row r="89" spans="1:11" s="167" customFormat="1" ht="30" customHeight="1">
      <c r="A89" s="192" t="s">
        <v>30</v>
      </c>
      <c r="B89" s="192" t="s">
        <v>411</v>
      </c>
      <c r="C89" s="192" t="s">
        <v>122</v>
      </c>
      <c r="D89" s="172" t="s">
        <v>226</v>
      </c>
      <c r="E89" s="7" t="s">
        <v>35</v>
      </c>
      <c r="F89" s="191" t="s">
        <v>168</v>
      </c>
      <c r="G89" s="110">
        <v>350</v>
      </c>
      <c r="H89" s="110">
        <v>50</v>
      </c>
      <c r="I89" s="194">
        <f t="shared" ref="I89:I104" si="9">G89*H89</f>
        <v>17500</v>
      </c>
      <c r="J89" s="110" t="s">
        <v>90</v>
      </c>
      <c r="K89" s="188"/>
    </row>
    <row r="90" spans="1:11" s="167" customFormat="1" ht="30" customHeight="1">
      <c r="A90" s="172" t="s">
        <v>30</v>
      </c>
      <c r="B90" s="192" t="s">
        <v>411</v>
      </c>
      <c r="C90" s="192" t="s">
        <v>123</v>
      </c>
      <c r="D90" s="172" t="s">
        <v>227</v>
      </c>
      <c r="E90" s="7" t="s">
        <v>35</v>
      </c>
      <c r="F90" s="191" t="s">
        <v>168</v>
      </c>
      <c r="G90" s="110">
        <v>350</v>
      </c>
      <c r="H90" s="110">
        <v>100</v>
      </c>
      <c r="I90" s="194">
        <f t="shared" si="9"/>
        <v>35000</v>
      </c>
      <c r="J90" s="110" t="s">
        <v>90</v>
      </c>
      <c r="K90" s="188"/>
    </row>
    <row r="91" spans="1:11" s="167" customFormat="1" ht="30" customHeight="1">
      <c r="A91" s="172" t="s">
        <v>30</v>
      </c>
      <c r="B91" s="192" t="s">
        <v>411</v>
      </c>
      <c r="C91" s="192" t="s">
        <v>124</v>
      </c>
      <c r="D91" s="172" t="s">
        <v>250</v>
      </c>
      <c r="E91" s="7" t="s">
        <v>35</v>
      </c>
      <c r="F91" s="191" t="s">
        <v>168</v>
      </c>
      <c r="G91" s="110">
        <v>150</v>
      </c>
      <c r="H91" s="110">
        <v>60</v>
      </c>
      <c r="I91" s="194">
        <f t="shared" si="9"/>
        <v>9000</v>
      </c>
      <c r="J91" s="110" t="s">
        <v>90</v>
      </c>
      <c r="K91" s="188"/>
    </row>
    <row r="92" spans="1:11" s="167" customFormat="1" ht="30" customHeight="1">
      <c r="A92" s="172" t="s">
        <v>30</v>
      </c>
      <c r="B92" s="192" t="s">
        <v>411</v>
      </c>
      <c r="C92" s="192" t="s">
        <v>125</v>
      </c>
      <c r="D92" s="172" t="s">
        <v>203</v>
      </c>
      <c r="E92" s="7" t="s">
        <v>35</v>
      </c>
      <c r="F92" s="191" t="s">
        <v>168</v>
      </c>
      <c r="G92" s="110">
        <v>400</v>
      </c>
      <c r="H92" s="110">
        <v>50</v>
      </c>
      <c r="I92" s="194">
        <f t="shared" si="9"/>
        <v>20000</v>
      </c>
      <c r="J92" s="110" t="s">
        <v>90</v>
      </c>
      <c r="K92" s="188"/>
    </row>
    <row r="93" spans="1:11" s="167" customFormat="1" ht="30" customHeight="1">
      <c r="A93" s="172" t="s">
        <v>30</v>
      </c>
      <c r="B93" s="192" t="s">
        <v>411</v>
      </c>
      <c r="C93" s="192" t="s">
        <v>126</v>
      </c>
      <c r="D93" s="172" t="s">
        <v>228</v>
      </c>
      <c r="E93" s="7" t="s">
        <v>35</v>
      </c>
      <c r="F93" s="191" t="s">
        <v>168</v>
      </c>
      <c r="G93" s="110">
        <v>200</v>
      </c>
      <c r="H93" s="110">
        <v>12</v>
      </c>
      <c r="I93" s="194">
        <f t="shared" si="9"/>
        <v>2400</v>
      </c>
      <c r="J93" s="110" t="s">
        <v>90</v>
      </c>
      <c r="K93" s="188"/>
    </row>
    <row r="94" spans="1:11" ht="23" customHeight="1">
      <c r="A94" s="172" t="s">
        <v>30</v>
      </c>
      <c r="B94" s="192" t="s">
        <v>411</v>
      </c>
      <c r="C94" s="262" t="s">
        <v>273</v>
      </c>
      <c r="D94" s="199" t="s">
        <v>274</v>
      </c>
      <c r="E94" s="7" t="s">
        <v>35</v>
      </c>
      <c r="F94" s="191" t="s">
        <v>275</v>
      </c>
      <c r="G94" s="110">
        <v>10000</v>
      </c>
      <c r="H94" s="110">
        <v>1</v>
      </c>
      <c r="I94" s="194">
        <f t="shared" si="9"/>
        <v>10000</v>
      </c>
      <c r="J94" s="110" t="s">
        <v>90</v>
      </c>
      <c r="K94" s="188"/>
    </row>
    <row r="95" spans="1:11" s="167" customFormat="1" ht="30" customHeight="1">
      <c r="A95" s="172" t="s">
        <v>30</v>
      </c>
      <c r="B95" s="192" t="s">
        <v>411</v>
      </c>
      <c r="C95" s="192" t="s">
        <v>132</v>
      </c>
      <c r="D95" s="172" t="s">
        <v>229</v>
      </c>
      <c r="E95" s="7" t="s">
        <v>35</v>
      </c>
      <c r="F95" s="191" t="s">
        <v>243</v>
      </c>
      <c r="G95" s="110">
        <v>800</v>
      </c>
      <c r="H95" s="110">
        <v>2</v>
      </c>
      <c r="I95" s="194">
        <f t="shared" si="9"/>
        <v>1600</v>
      </c>
      <c r="J95" s="110" t="s">
        <v>90</v>
      </c>
      <c r="K95" s="188"/>
    </row>
    <row r="96" spans="1:11" s="167" customFormat="1" ht="30" customHeight="1">
      <c r="A96" s="192" t="s">
        <v>30</v>
      </c>
      <c r="B96" s="192" t="s">
        <v>411</v>
      </c>
      <c r="C96" s="192" t="s">
        <v>255</v>
      </c>
      <c r="D96" s="172" t="s">
        <v>276</v>
      </c>
      <c r="E96" s="7" t="s">
        <v>35</v>
      </c>
      <c r="F96" s="191" t="s">
        <v>169</v>
      </c>
      <c r="G96" s="110">
        <v>120</v>
      </c>
      <c r="H96" s="110">
        <v>4</v>
      </c>
      <c r="I96" s="194">
        <f>G96*H96</f>
        <v>480</v>
      </c>
      <c r="J96" s="110" t="s">
        <v>90</v>
      </c>
      <c r="K96" s="188"/>
    </row>
    <row r="97" spans="1:11" s="167" customFormat="1" ht="30" customHeight="1">
      <c r="A97" s="172" t="s">
        <v>30</v>
      </c>
      <c r="B97" s="192" t="s">
        <v>411</v>
      </c>
      <c r="C97" s="192" t="s">
        <v>127</v>
      </c>
      <c r="D97" s="172" t="s">
        <v>230</v>
      </c>
      <c r="E97" s="7" t="s">
        <v>35</v>
      </c>
      <c r="F97" s="191" t="s">
        <v>243</v>
      </c>
      <c r="G97" s="110">
        <v>8000</v>
      </c>
      <c r="H97" s="110">
        <v>1</v>
      </c>
      <c r="I97" s="194">
        <f t="shared" si="9"/>
        <v>8000</v>
      </c>
      <c r="J97" s="110" t="s">
        <v>90</v>
      </c>
      <c r="K97" s="188"/>
    </row>
    <row r="98" spans="1:11" s="155" customFormat="1" ht="30" customHeight="1">
      <c r="A98" s="178" t="s">
        <v>30</v>
      </c>
      <c r="B98" s="192" t="s">
        <v>411</v>
      </c>
      <c r="C98" s="176" t="s">
        <v>231</v>
      </c>
      <c r="D98" s="178" t="s">
        <v>166</v>
      </c>
      <c r="E98" s="100" t="s">
        <v>35</v>
      </c>
      <c r="F98" s="193" t="s">
        <v>242</v>
      </c>
      <c r="G98" s="110">
        <v>8000</v>
      </c>
      <c r="H98" s="110">
        <v>1</v>
      </c>
      <c r="I98" s="195">
        <f t="shared" si="9"/>
        <v>8000</v>
      </c>
      <c r="J98" s="110" t="s">
        <v>90</v>
      </c>
      <c r="K98" s="171"/>
    </row>
    <row r="99" spans="1:11" s="167" customFormat="1" ht="30" customHeight="1">
      <c r="A99" s="172" t="s">
        <v>30</v>
      </c>
      <c r="B99" s="192" t="s">
        <v>411</v>
      </c>
      <c r="C99" s="192" t="s">
        <v>285</v>
      </c>
      <c r="D99" s="172" t="s">
        <v>232</v>
      </c>
      <c r="E99" s="7" t="s">
        <v>35</v>
      </c>
      <c r="F99" s="191" t="s">
        <v>243</v>
      </c>
      <c r="G99" s="110">
        <v>150</v>
      </c>
      <c r="H99" s="110">
        <v>6</v>
      </c>
      <c r="I99" s="194">
        <f t="shared" si="9"/>
        <v>900</v>
      </c>
      <c r="J99" s="110" t="s">
        <v>90</v>
      </c>
      <c r="K99" s="188"/>
    </row>
    <row r="100" spans="1:11" s="167" customFormat="1">
      <c r="A100" s="172" t="s">
        <v>30</v>
      </c>
      <c r="B100" s="192" t="s">
        <v>411</v>
      </c>
      <c r="C100" s="192" t="s">
        <v>233</v>
      </c>
      <c r="D100" s="188" t="s">
        <v>405</v>
      </c>
      <c r="E100" s="7" t="s">
        <v>35</v>
      </c>
      <c r="F100" s="191" t="s">
        <v>286</v>
      </c>
      <c r="G100" s="110">
        <v>80</v>
      </c>
      <c r="H100" s="110">
        <v>200</v>
      </c>
      <c r="I100" s="194">
        <f t="shared" si="9"/>
        <v>16000</v>
      </c>
      <c r="J100" s="110" t="s">
        <v>90</v>
      </c>
      <c r="K100" s="188"/>
    </row>
    <row r="101" spans="1:11" s="167" customFormat="1" ht="30" customHeight="1">
      <c r="A101" s="172" t="s">
        <v>30</v>
      </c>
      <c r="B101" s="192" t="s">
        <v>411</v>
      </c>
      <c r="C101" s="192" t="s">
        <v>235</v>
      </c>
      <c r="D101" s="172" t="s">
        <v>234</v>
      </c>
      <c r="E101" s="7" t="s">
        <v>35</v>
      </c>
      <c r="F101" s="191" t="s">
        <v>168</v>
      </c>
      <c r="G101" s="110">
        <v>800</v>
      </c>
      <c r="H101" s="110">
        <v>2</v>
      </c>
      <c r="I101" s="194">
        <f t="shared" si="9"/>
        <v>1600</v>
      </c>
      <c r="J101" s="110" t="s">
        <v>90</v>
      </c>
      <c r="K101" s="188"/>
    </row>
    <row r="102" spans="1:11" s="167" customFormat="1" ht="30" customHeight="1">
      <c r="A102" s="172" t="s">
        <v>30</v>
      </c>
      <c r="B102" s="192" t="s">
        <v>411</v>
      </c>
      <c r="C102" s="192" t="s">
        <v>237</v>
      </c>
      <c r="D102" s="172" t="s">
        <v>236</v>
      </c>
      <c r="E102" s="7" t="s">
        <v>35</v>
      </c>
      <c r="F102" s="191" t="s">
        <v>169</v>
      </c>
      <c r="G102" s="110">
        <v>200</v>
      </c>
      <c r="H102" s="110">
        <v>14</v>
      </c>
      <c r="I102" s="194">
        <f t="shared" si="9"/>
        <v>2800</v>
      </c>
      <c r="J102" s="110" t="s">
        <v>90</v>
      </c>
      <c r="K102" s="188"/>
    </row>
    <row r="103" spans="1:11" s="167" customFormat="1" ht="30" customHeight="1">
      <c r="A103" s="172" t="s">
        <v>30</v>
      </c>
      <c r="B103" s="192" t="s">
        <v>411</v>
      </c>
      <c r="C103" s="192" t="s">
        <v>239</v>
      </c>
      <c r="D103" s="172" t="s">
        <v>238</v>
      </c>
      <c r="E103" s="7" t="s">
        <v>35</v>
      </c>
      <c r="F103" s="191" t="s">
        <v>169</v>
      </c>
      <c r="G103" s="110">
        <v>2000</v>
      </c>
      <c r="H103" s="110">
        <v>2</v>
      </c>
      <c r="I103" s="194">
        <f t="shared" si="9"/>
        <v>4000</v>
      </c>
      <c r="J103" s="110" t="s">
        <v>90</v>
      </c>
      <c r="K103" s="188"/>
    </row>
    <row r="104" spans="1:11" ht="38" customHeight="1">
      <c r="A104" s="172" t="s">
        <v>30</v>
      </c>
      <c r="B104" s="192" t="s">
        <v>411</v>
      </c>
      <c r="C104" s="262" t="s">
        <v>334</v>
      </c>
      <c r="D104" s="199" t="s">
        <v>335</v>
      </c>
      <c r="E104" s="7" t="s">
        <v>35</v>
      </c>
      <c r="F104" s="191" t="s">
        <v>325</v>
      </c>
      <c r="G104" s="110">
        <v>2000</v>
      </c>
      <c r="H104" s="110">
        <v>1</v>
      </c>
      <c r="I104" s="178">
        <f t="shared" si="9"/>
        <v>2000</v>
      </c>
      <c r="J104" s="110" t="s">
        <v>90</v>
      </c>
      <c r="K104" s="171"/>
    </row>
    <row r="105" spans="1:11" s="155" customFormat="1">
      <c r="A105" s="178" t="s">
        <v>240</v>
      </c>
      <c r="B105" s="176" t="s">
        <v>412</v>
      </c>
      <c r="C105" s="261" t="s">
        <v>277</v>
      </c>
      <c r="D105" s="178" t="s">
        <v>406</v>
      </c>
      <c r="E105" s="100" t="s">
        <v>27</v>
      </c>
      <c r="F105" s="193" t="s">
        <v>128</v>
      </c>
      <c r="G105" s="110">
        <v>500</v>
      </c>
      <c r="H105" s="110">
        <v>9</v>
      </c>
      <c r="I105" s="178">
        <f>G105*H105</f>
        <v>4500</v>
      </c>
      <c r="J105" s="110" t="s">
        <v>90</v>
      </c>
      <c r="K105" s="293"/>
    </row>
    <row r="106" spans="1:11" s="155" customFormat="1" ht="29" customHeight="1">
      <c r="A106" s="178" t="s">
        <v>278</v>
      </c>
      <c r="B106" s="176" t="s">
        <v>412</v>
      </c>
      <c r="C106" s="261" t="s">
        <v>279</v>
      </c>
      <c r="D106" s="178" t="s">
        <v>406</v>
      </c>
      <c r="E106" s="100" t="s">
        <v>27</v>
      </c>
      <c r="F106" s="193" t="s">
        <v>128</v>
      </c>
      <c r="G106" s="110">
        <v>500</v>
      </c>
      <c r="H106" s="110">
        <v>9</v>
      </c>
      <c r="I106" s="178">
        <f t="shared" ref="I106:I166" si="10">G106*H106</f>
        <v>4500</v>
      </c>
      <c r="J106" s="110" t="s">
        <v>90</v>
      </c>
      <c r="K106" s="294"/>
    </row>
    <row r="107" spans="1:11" s="155" customFormat="1" ht="29" customHeight="1">
      <c r="A107" s="178" t="s">
        <v>278</v>
      </c>
      <c r="B107" s="176" t="s">
        <v>412</v>
      </c>
      <c r="C107" s="261" t="s">
        <v>280</v>
      </c>
      <c r="D107" s="178" t="s">
        <v>407</v>
      </c>
      <c r="E107" s="100" t="s">
        <v>27</v>
      </c>
      <c r="F107" s="193" t="s">
        <v>128</v>
      </c>
      <c r="G107" s="110">
        <v>500</v>
      </c>
      <c r="H107" s="110">
        <v>6</v>
      </c>
      <c r="I107" s="178">
        <f t="shared" si="10"/>
        <v>3000</v>
      </c>
      <c r="J107" s="110" t="s">
        <v>90</v>
      </c>
      <c r="K107" s="295"/>
    </row>
    <row r="108" spans="1:11" s="155" customFormat="1" ht="26" customHeight="1">
      <c r="A108" s="178" t="s">
        <v>278</v>
      </c>
      <c r="B108" s="176" t="s">
        <v>412</v>
      </c>
      <c r="C108" s="261" t="s">
        <v>281</v>
      </c>
      <c r="D108" s="178" t="s">
        <v>560</v>
      </c>
      <c r="E108" s="100" t="s">
        <v>27</v>
      </c>
      <c r="F108" s="193" t="s">
        <v>128</v>
      </c>
      <c r="G108" s="110">
        <v>300</v>
      </c>
      <c r="H108" s="110">
        <v>120</v>
      </c>
      <c r="I108" s="178">
        <f>G108*H108</f>
        <v>36000</v>
      </c>
      <c r="J108" s="110" t="s">
        <v>90</v>
      </c>
      <c r="K108" s="171"/>
    </row>
    <row r="109" spans="1:11" s="167" customFormat="1" ht="30" customHeight="1">
      <c r="A109" s="200" t="s">
        <v>240</v>
      </c>
      <c r="B109" s="176" t="s">
        <v>412</v>
      </c>
      <c r="C109" s="179" t="s">
        <v>131</v>
      </c>
      <c r="D109" s="201" t="s">
        <v>408</v>
      </c>
      <c r="E109" s="189" t="s">
        <v>27</v>
      </c>
      <c r="F109" s="202" t="s">
        <v>109</v>
      </c>
      <c r="G109" s="203">
        <v>4000</v>
      </c>
      <c r="H109" s="203">
        <v>4</v>
      </c>
      <c r="I109" s="204">
        <f t="shared" si="10"/>
        <v>16000</v>
      </c>
      <c r="J109" s="203" t="s">
        <v>90</v>
      </c>
      <c r="K109" s="205"/>
    </row>
    <row r="110" spans="1:11" s="167" customFormat="1" ht="32">
      <c r="A110" s="172" t="s">
        <v>30</v>
      </c>
      <c r="B110" s="206" t="s">
        <v>415</v>
      </c>
      <c r="C110" s="179" t="s">
        <v>204</v>
      </c>
      <c r="D110" s="101" t="s">
        <v>559</v>
      </c>
      <c r="E110" s="7" t="s">
        <v>35</v>
      </c>
      <c r="F110" s="191" t="s">
        <v>202</v>
      </c>
      <c r="G110" s="110">
        <v>600</v>
      </c>
      <c r="H110" s="110">
        <v>54</v>
      </c>
      <c r="I110" s="172">
        <f>G110*H110*3</f>
        <v>97200</v>
      </c>
      <c r="J110" s="110" t="s">
        <v>90</v>
      </c>
      <c r="K110" s="188"/>
    </row>
    <row r="111" spans="1:11" s="155" customFormat="1" ht="30" customHeight="1">
      <c r="A111" s="178" t="s">
        <v>30</v>
      </c>
      <c r="B111" s="206" t="s">
        <v>415</v>
      </c>
      <c r="C111" s="173" t="s">
        <v>205</v>
      </c>
      <c r="D111" s="101" t="s">
        <v>262</v>
      </c>
      <c r="E111" s="100" t="s">
        <v>35</v>
      </c>
      <c r="F111" s="193" t="s">
        <v>243</v>
      </c>
      <c r="G111" s="110">
        <v>1000</v>
      </c>
      <c r="H111" s="110">
        <v>3</v>
      </c>
      <c r="I111" s="172">
        <f>G111*H111*3</f>
        <v>9000</v>
      </c>
      <c r="J111" s="110" t="s">
        <v>90</v>
      </c>
      <c r="K111" s="171"/>
    </row>
    <row r="112" spans="1:11" s="155" customFormat="1" ht="32">
      <c r="A112" s="178" t="s">
        <v>30</v>
      </c>
      <c r="B112" s="206" t="s">
        <v>415</v>
      </c>
      <c r="C112" s="173" t="s">
        <v>248</v>
      </c>
      <c r="D112" s="175" t="s">
        <v>402</v>
      </c>
      <c r="E112" s="100" t="s">
        <v>35</v>
      </c>
      <c r="F112" s="193" t="s">
        <v>243</v>
      </c>
      <c r="G112" s="110">
        <v>30000</v>
      </c>
      <c r="H112" s="110">
        <v>1</v>
      </c>
      <c r="I112" s="172">
        <f t="shared" ref="I112:I145" si="11">G112*H112*3</f>
        <v>90000</v>
      </c>
      <c r="J112" s="110" t="s">
        <v>90</v>
      </c>
      <c r="K112" s="171"/>
    </row>
    <row r="113" spans="1:11" s="155" customFormat="1" ht="30" customHeight="1">
      <c r="A113" s="178" t="s">
        <v>30</v>
      </c>
      <c r="B113" s="206" t="s">
        <v>415</v>
      </c>
      <c r="C113" s="100" t="s">
        <v>110</v>
      </c>
      <c r="D113" s="101" t="s">
        <v>558</v>
      </c>
      <c r="E113" s="100" t="s">
        <v>35</v>
      </c>
      <c r="F113" s="186" t="s">
        <v>242</v>
      </c>
      <c r="G113" s="110">
        <v>10000</v>
      </c>
      <c r="H113" s="110">
        <v>1</v>
      </c>
      <c r="I113" s="172">
        <f t="shared" si="11"/>
        <v>30000</v>
      </c>
      <c r="J113" s="110" t="s">
        <v>90</v>
      </c>
      <c r="K113" s="171"/>
    </row>
    <row r="114" spans="1:11" s="167" customFormat="1" ht="30" customHeight="1">
      <c r="A114" s="172" t="s">
        <v>30</v>
      </c>
      <c r="B114" s="206" t="s">
        <v>415</v>
      </c>
      <c r="C114" s="192" t="s">
        <v>244</v>
      </c>
      <c r="D114" s="51" t="s">
        <v>208</v>
      </c>
      <c r="E114" s="7" t="s">
        <v>35</v>
      </c>
      <c r="F114" s="191" t="s">
        <v>169</v>
      </c>
      <c r="G114" s="110">
        <v>1000</v>
      </c>
      <c r="H114" s="110">
        <v>4</v>
      </c>
      <c r="I114" s="172">
        <f t="shared" si="11"/>
        <v>12000</v>
      </c>
      <c r="J114" s="110" t="s">
        <v>90</v>
      </c>
      <c r="K114" s="188"/>
    </row>
    <row r="115" spans="1:11" s="167" customFormat="1" ht="30" customHeight="1">
      <c r="A115" s="172" t="s">
        <v>30</v>
      </c>
      <c r="B115" s="206" t="s">
        <v>415</v>
      </c>
      <c r="C115" s="260" t="s">
        <v>249</v>
      </c>
      <c r="D115" s="51" t="s">
        <v>210</v>
      </c>
      <c r="E115" s="7" t="s">
        <v>35</v>
      </c>
      <c r="F115" s="191" t="s">
        <v>169</v>
      </c>
      <c r="G115" s="110">
        <v>800</v>
      </c>
      <c r="H115" s="110">
        <v>4</v>
      </c>
      <c r="I115" s="172">
        <f t="shared" si="11"/>
        <v>9600</v>
      </c>
      <c r="J115" s="110" t="s">
        <v>90</v>
      </c>
      <c r="K115" s="188"/>
    </row>
    <row r="116" spans="1:11" s="167" customFormat="1" ht="30" customHeight="1">
      <c r="A116" s="172" t="s">
        <v>30</v>
      </c>
      <c r="B116" s="206" t="s">
        <v>415</v>
      </c>
      <c r="C116" s="260" t="s">
        <v>211</v>
      </c>
      <c r="D116" s="51" t="s">
        <v>215</v>
      </c>
      <c r="E116" s="7" t="s">
        <v>35</v>
      </c>
      <c r="F116" s="191" t="s">
        <v>245</v>
      </c>
      <c r="G116" s="110">
        <v>500</v>
      </c>
      <c r="H116" s="110">
        <v>4</v>
      </c>
      <c r="I116" s="172">
        <f t="shared" si="11"/>
        <v>6000</v>
      </c>
      <c r="J116" s="110" t="s">
        <v>90</v>
      </c>
      <c r="K116" s="188"/>
    </row>
    <row r="117" spans="1:11" s="167" customFormat="1" ht="30" customHeight="1">
      <c r="A117" s="172" t="s">
        <v>30</v>
      </c>
      <c r="B117" s="206" t="s">
        <v>415</v>
      </c>
      <c r="C117" s="260" t="s">
        <v>266</v>
      </c>
      <c r="D117" s="51" t="s">
        <v>212</v>
      </c>
      <c r="E117" s="7" t="s">
        <v>35</v>
      </c>
      <c r="F117" s="191" t="s">
        <v>243</v>
      </c>
      <c r="G117" s="110">
        <v>600</v>
      </c>
      <c r="H117" s="110">
        <v>2</v>
      </c>
      <c r="I117" s="172">
        <f t="shared" si="11"/>
        <v>3600</v>
      </c>
      <c r="J117" s="110" t="s">
        <v>90</v>
      </c>
      <c r="K117" s="188"/>
    </row>
    <row r="118" spans="1:11" s="155" customFormat="1" ht="30" customHeight="1">
      <c r="A118" s="178" t="s">
        <v>30</v>
      </c>
      <c r="B118" s="206" t="s">
        <v>415</v>
      </c>
      <c r="C118" s="261" t="s">
        <v>267</v>
      </c>
      <c r="D118" s="101" t="s">
        <v>268</v>
      </c>
      <c r="E118" s="100" t="s">
        <v>35</v>
      </c>
      <c r="F118" s="193" t="s">
        <v>243</v>
      </c>
      <c r="G118" s="110">
        <v>1000</v>
      </c>
      <c r="H118" s="110">
        <v>2</v>
      </c>
      <c r="I118" s="172">
        <f t="shared" si="11"/>
        <v>6000</v>
      </c>
      <c r="J118" s="110" t="s">
        <v>90</v>
      </c>
      <c r="K118" s="171"/>
    </row>
    <row r="119" spans="1:11" s="167" customFormat="1" ht="30" customHeight="1">
      <c r="A119" s="172" t="s">
        <v>30</v>
      </c>
      <c r="B119" s="206" t="s">
        <v>415</v>
      </c>
      <c r="C119" s="260" t="s">
        <v>213</v>
      </c>
      <c r="D119" s="51" t="s">
        <v>214</v>
      </c>
      <c r="E119" s="7" t="s">
        <v>35</v>
      </c>
      <c r="F119" s="191" t="s">
        <v>243</v>
      </c>
      <c r="G119" s="110">
        <v>500</v>
      </c>
      <c r="H119" s="110">
        <v>4</v>
      </c>
      <c r="I119" s="172">
        <f t="shared" si="11"/>
        <v>6000</v>
      </c>
      <c r="J119" s="110" t="s">
        <v>90</v>
      </c>
      <c r="K119" s="188"/>
    </row>
    <row r="120" spans="1:11" s="155" customFormat="1" ht="31" customHeight="1">
      <c r="A120" s="172" t="s">
        <v>30</v>
      </c>
      <c r="B120" s="206" t="s">
        <v>415</v>
      </c>
      <c r="C120" s="197" t="s">
        <v>322</v>
      </c>
      <c r="D120" s="175" t="s">
        <v>321</v>
      </c>
      <c r="E120" s="7" t="s">
        <v>35</v>
      </c>
      <c r="F120" s="191" t="s">
        <v>269</v>
      </c>
      <c r="G120" s="110">
        <v>2000</v>
      </c>
      <c r="H120" s="110">
        <v>1</v>
      </c>
      <c r="I120" s="172">
        <f t="shared" si="11"/>
        <v>6000</v>
      </c>
      <c r="J120" s="110" t="s">
        <v>90</v>
      </c>
      <c r="K120" s="171"/>
    </row>
    <row r="121" spans="1:11" s="155" customFormat="1" ht="22.5" customHeight="1">
      <c r="A121" s="172" t="s">
        <v>30</v>
      </c>
      <c r="B121" s="206" t="s">
        <v>415</v>
      </c>
      <c r="C121" s="197" t="s">
        <v>324</v>
      </c>
      <c r="D121" s="175" t="s">
        <v>323</v>
      </c>
      <c r="E121" s="7" t="s">
        <v>35</v>
      </c>
      <c r="F121" s="191" t="s">
        <v>325</v>
      </c>
      <c r="G121" s="110">
        <v>2000</v>
      </c>
      <c r="H121" s="110">
        <v>1</v>
      </c>
      <c r="I121" s="172">
        <f t="shared" si="11"/>
        <v>6000</v>
      </c>
      <c r="J121" s="110" t="s">
        <v>90</v>
      </c>
      <c r="K121" s="171"/>
    </row>
    <row r="122" spans="1:11" s="155" customFormat="1" ht="30" customHeight="1">
      <c r="A122" s="178" t="s">
        <v>30</v>
      </c>
      <c r="B122" s="206" t="s">
        <v>415</v>
      </c>
      <c r="C122" s="176" t="s">
        <v>111</v>
      </c>
      <c r="D122" s="178" t="s">
        <v>326</v>
      </c>
      <c r="E122" s="100" t="s">
        <v>35</v>
      </c>
      <c r="F122" s="193" t="s">
        <v>327</v>
      </c>
      <c r="G122" s="110">
        <v>1200</v>
      </c>
      <c r="H122" s="110">
        <v>8</v>
      </c>
      <c r="I122" s="172">
        <f t="shared" si="11"/>
        <v>28800</v>
      </c>
      <c r="J122" s="110" t="s">
        <v>90</v>
      </c>
      <c r="K122" s="171"/>
    </row>
    <row r="123" spans="1:11" s="155" customFormat="1" ht="30" customHeight="1">
      <c r="A123" s="178" t="s">
        <v>30</v>
      </c>
      <c r="B123" s="206" t="s">
        <v>415</v>
      </c>
      <c r="C123" s="176" t="s">
        <v>216</v>
      </c>
      <c r="D123" s="178" t="s">
        <v>328</v>
      </c>
      <c r="E123" s="100" t="s">
        <v>35</v>
      </c>
      <c r="F123" s="193" t="s">
        <v>327</v>
      </c>
      <c r="G123" s="110">
        <v>1200</v>
      </c>
      <c r="H123" s="110">
        <v>4</v>
      </c>
      <c r="I123" s="172">
        <f t="shared" si="11"/>
        <v>14400</v>
      </c>
      <c r="J123" s="110" t="s">
        <v>90</v>
      </c>
      <c r="K123" s="171"/>
    </row>
    <row r="124" spans="1:11" s="155" customFormat="1" ht="23" customHeight="1">
      <c r="A124" s="178" t="s">
        <v>30</v>
      </c>
      <c r="B124" s="206" t="s">
        <v>415</v>
      </c>
      <c r="C124" s="198" t="s">
        <v>270</v>
      </c>
      <c r="D124" s="176" t="s">
        <v>329</v>
      </c>
      <c r="E124" s="100" t="s">
        <v>35</v>
      </c>
      <c r="F124" s="193" t="s">
        <v>327</v>
      </c>
      <c r="G124" s="110">
        <v>1200</v>
      </c>
      <c r="H124" s="110">
        <v>4</v>
      </c>
      <c r="I124" s="172">
        <f t="shared" si="11"/>
        <v>14400</v>
      </c>
      <c r="J124" s="110" t="s">
        <v>90</v>
      </c>
      <c r="K124" s="171"/>
    </row>
    <row r="125" spans="1:11" s="155" customFormat="1" ht="30" customHeight="1">
      <c r="A125" s="178" t="s">
        <v>30</v>
      </c>
      <c r="B125" s="206" t="s">
        <v>415</v>
      </c>
      <c r="C125" s="176" t="s">
        <v>112</v>
      </c>
      <c r="D125" s="178" t="s">
        <v>330</v>
      </c>
      <c r="E125" s="100" t="s">
        <v>35</v>
      </c>
      <c r="F125" s="193" t="s">
        <v>327</v>
      </c>
      <c r="G125" s="110">
        <v>800</v>
      </c>
      <c r="H125" s="110">
        <v>2</v>
      </c>
      <c r="I125" s="172">
        <f t="shared" si="11"/>
        <v>4800</v>
      </c>
      <c r="J125" s="110" t="s">
        <v>90</v>
      </c>
      <c r="K125" s="171"/>
    </row>
    <row r="126" spans="1:11" s="167" customFormat="1" ht="30" customHeight="1">
      <c r="A126" s="172" t="s">
        <v>30</v>
      </c>
      <c r="B126" s="206" t="s">
        <v>415</v>
      </c>
      <c r="C126" s="192" t="s">
        <v>113</v>
      </c>
      <c r="D126" s="172" t="s">
        <v>331</v>
      </c>
      <c r="E126" s="7" t="s">
        <v>35</v>
      </c>
      <c r="F126" s="191" t="s">
        <v>243</v>
      </c>
      <c r="G126" s="110">
        <v>1000</v>
      </c>
      <c r="H126" s="110">
        <v>4</v>
      </c>
      <c r="I126" s="172">
        <f t="shared" si="11"/>
        <v>12000</v>
      </c>
      <c r="J126" s="110" t="s">
        <v>90</v>
      </c>
      <c r="K126" s="188"/>
    </row>
    <row r="127" spans="1:11" s="155" customFormat="1" ht="30" customHeight="1">
      <c r="A127" s="178" t="s">
        <v>30</v>
      </c>
      <c r="B127" s="206" t="s">
        <v>415</v>
      </c>
      <c r="C127" s="176" t="s">
        <v>114</v>
      </c>
      <c r="D127" s="178" t="s">
        <v>246</v>
      </c>
      <c r="E127" s="100" t="s">
        <v>35</v>
      </c>
      <c r="F127" s="193" t="s">
        <v>243</v>
      </c>
      <c r="G127" s="110">
        <v>4500</v>
      </c>
      <c r="H127" s="110">
        <v>1</v>
      </c>
      <c r="I127" s="172">
        <f t="shared" si="11"/>
        <v>13500</v>
      </c>
      <c r="J127" s="110" t="s">
        <v>90</v>
      </c>
      <c r="K127" s="171"/>
    </row>
    <row r="128" spans="1:11" s="167" customFormat="1" ht="30" customHeight="1">
      <c r="A128" s="172" t="s">
        <v>30</v>
      </c>
      <c r="B128" s="206" t="s">
        <v>415</v>
      </c>
      <c r="C128" s="192" t="s">
        <v>252</v>
      </c>
      <c r="D128" s="172" t="s">
        <v>217</v>
      </c>
      <c r="E128" s="7" t="s">
        <v>35</v>
      </c>
      <c r="F128" s="191" t="s">
        <v>242</v>
      </c>
      <c r="G128" s="110">
        <v>400</v>
      </c>
      <c r="H128" s="110">
        <v>4</v>
      </c>
      <c r="I128" s="172">
        <f t="shared" si="11"/>
        <v>4800</v>
      </c>
      <c r="J128" s="110" t="s">
        <v>90</v>
      </c>
      <c r="K128" s="188"/>
    </row>
    <row r="129" spans="1:11" s="167" customFormat="1" ht="30" customHeight="1">
      <c r="A129" s="172" t="s">
        <v>30</v>
      </c>
      <c r="B129" s="206" t="s">
        <v>415</v>
      </c>
      <c r="C129" s="192" t="s">
        <v>115</v>
      </c>
      <c r="D129" s="172" t="s">
        <v>247</v>
      </c>
      <c r="E129" s="7" t="s">
        <v>35</v>
      </c>
      <c r="F129" s="191" t="s">
        <v>169</v>
      </c>
      <c r="G129" s="110">
        <v>200</v>
      </c>
      <c r="H129" s="110">
        <v>6</v>
      </c>
      <c r="I129" s="172">
        <f t="shared" si="11"/>
        <v>3600</v>
      </c>
      <c r="J129" s="110" t="s">
        <v>90</v>
      </c>
      <c r="K129" s="188"/>
    </row>
    <row r="130" spans="1:11" s="167" customFormat="1" ht="30" customHeight="1">
      <c r="A130" s="172" t="s">
        <v>30</v>
      </c>
      <c r="B130" s="206" t="s">
        <v>415</v>
      </c>
      <c r="C130" s="192" t="s">
        <v>218</v>
      </c>
      <c r="D130" s="172" t="s">
        <v>224</v>
      </c>
      <c r="E130" s="7" t="s">
        <v>35</v>
      </c>
      <c r="F130" s="191" t="s">
        <v>242</v>
      </c>
      <c r="G130" s="110">
        <v>700</v>
      </c>
      <c r="H130" s="110">
        <v>2</v>
      </c>
      <c r="I130" s="172">
        <f t="shared" si="11"/>
        <v>4200</v>
      </c>
      <c r="J130" s="110" t="s">
        <v>90</v>
      </c>
      <c r="K130" s="188"/>
    </row>
    <row r="131" spans="1:11" s="167" customFormat="1" ht="30" customHeight="1">
      <c r="A131" s="172"/>
      <c r="B131" s="206" t="s">
        <v>415</v>
      </c>
      <c r="C131" s="192" t="s">
        <v>121</v>
      </c>
      <c r="D131" s="172" t="s">
        <v>225</v>
      </c>
      <c r="E131" s="7" t="s">
        <v>35</v>
      </c>
      <c r="F131" s="191" t="s">
        <v>169</v>
      </c>
      <c r="G131" s="110">
        <v>300</v>
      </c>
      <c r="H131" s="110">
        <v>4</v>
      </c>
      <c r="I131" s="194">
        <f t="shared" ref="I131" si="12">G131*H131</f>
        <v>1200</v>
      </c>
      <c r="J131" s="110" t="s">
        <v>90</v>
      </c>
      <c r="K131" s="188"/>
    </row>
    <row r="132" spans="1:11" ht="29" customHeight="1">
      <c r="A132" s="172" t="s">
        <v>30</v>
      </c>
      <c r="B132" s="206" t="s">
        <v>415</v>
      </c>
      <c r="C132" s="262" t="s">
        <v>271</v>
      </c>
      <c r="D132" s="199" t="s">
        <v>272</v>
      </c>
      <c r="E132" s="7" t="s">
        <v>35</v>
      </c>
      <c r="F132" s="191" t="s">
        <v>169</v>
      </c>
      <c r="G132" s="110">
        <v>500</v>
      </c>
      <c r="H132" s="110">
        <v>1</v>
      </c>
      <c r="I132" s="172">
        <f t="shared" si="11"/>
        <v>1500</v>
      </c>
      <c r="J132" s="110" t="s">
        <v>90</v>
      </c>
      <c r="K132" s="188"/>
    </row>
    <row r="133" spans="1:11" ht="29" customHeight="1">
      <c r="A133" s="172" t="s">
        <v>30</v>
      </c>
      <c r="B133" s="192" t="s">
        <v>416</v>
      </c>
      <c r="C133" s="262" t="s">
        <v>333</v>
      </c>
      <c r="D133" s="199" t="s">
        <v>332</v>
      </c>
      <c r="E133" s="7" t="s">
        <v>35</v>
      </c>
      <c r="F133" s="191" t="s">
        <v>325</v>
      </c>
      <c r="G133" s="110">
        <v>2000</v>
      </c>
      <c r="H133" s="110">
        <v>1</v>
      </c>
      <c r="I133" s="172">
        <f t="shared" si="11"/>
        <v>6000</v>
      </c>
      <c r="J133" s="110" t="s">
        <v>90</v>
      </c>
      <c r="K133" s="171"/>
    </row>
    <row r="134" spans="1:11" s="167" customFormat="1" ht="30" customHeight="1">
      <c r="A134" s="192" t="s">
        <v>30</v>
      </c>
      <c r="B134" s="192" t="s">
        <v>417</v>
      </c>
      <c r="C134" s="192" t="s">
        <v>122</v>
      </c>
      <c r="D134" s="172" t="s">
        <v>226</v>
      </c>
      <c r="E134" s="7" t="s">
        <v>35</v>
      </c>
      <c r="F134" s="191" t="s">
        <v>168</v>
      </c>
      <c r="G134" s="110">
        <v>350</v>
      </c>
      <c r="H134" s="110">
        <v>4</v>
      </c>
      <c r="I134" s="172">
        <f t="shared" si="11"/>
        <v>4200</v>
      </c>
      <c r="J134" s="110" t="s">
        <v>90</v>
      </c>
      <c r="K134" s="188"/>
    </row>
    <row r="135" spans="1:11" s="167" customFormat="1" ht="30" customHeight="1">
      <c r="A135" s="172" t="s">
        <v>30</v>
      </c>
      <c r="B135" s="192" t="s">
        <v>417</v>
      </c>
      <c r="C135" s="192" t="s">
        <v>124</v>
      </c>
      <c r="D135" s="172" t="s">
        <v>250</v>
      </c>
      <c r="E135" s="7" t="s">
        <v>35</v>
      </c>
      <c r="F135" s="191" t="s">
        <v>168</v>
      </c>
      <c r="G135" s="110">
        <v>150</v>
      </c>
      <c r="H135" s="110">
        <v>30</v>
      </c>
      <c r="I135" s="172">
        <f t="shared" si="11"/>
        <v>13500</v>
      </c>
      <c r="J135" s="110" t="s">
        <v>90</v>
      </c>
      <c r="K135" s="188"/>
    </row>
    <row r="136" spans="1:11" s="167" customFormat="1" ht="30" customHeight="1">
      <c r="A136" s="172" t="s">
        <v>30</v>
      </c>
      <c r="B136" s="192" t="s">
        <v>417</v>
      </c>
      <c r="C136" s="192" t="s">
        <v>127</v>
      </c>
      <c r="D136" s="172" t="s">
        <v>230</v>
      </c>
      <c r="E136" s="7" t="s">
        <v>35</v>
      </c>
      <c r="F136" s="191" t="s">
        <v>243</v>
      </c>
      <c r="G136" s="110">
        <v>8000</v>
      </c>
      <c r="H136" s="110">
        <v>1</v>
      </c>
      <c r="I136" s="172">
        <f t="shared" si="11"/>
        <v>24000</v>
      </c>
      <c r="J136" s="110" t="s">
        <v>90</v>
      </c>
      <c r="K136" s="188"/>
    </row>
    <row r="137" spans="1:11" s="167" customFormat="1" ht="32">
      <c r="A137" s="172" t="s">
        <v>30</v>
      </c>
      <c r="B137" s="192" t="s">
        <v>417</v>
      </c>
      <c r="C137" s="192" t="s">
        <v>233</v>
      </c>
      <c r="D137" s="188" t="s">
        <v>405</v>
      </c>
      <c r="E137" s="7" t="s">
        <v>35</v>
      </c>
      <c r="F137" s="191" t="s">
        <v>286</v>
      </c>
      <c r="G137" s="110">
        <v>80</v>
      </c>
      <c r="H137" s="110">
        <v>30</v>
      </c>
      <c r="I137" s="172">
        <f t="shared" si="11"/>
        <v>7200</v>
      </c>
      <c r="J137" s="110" t="s">
        <v>90</v>
      </c>
      <c r="K137" s="188"/>
    </row>
    <row r="138" spans="1:11" s="167" customFormat="1" ht="30" customHeight="1">
      <c r="A138" s="172" t="s">
        <v>30</v>
      </c>
      <c r="B138" s="192" t="s">
        <v>417</v>
      </c>
      <c r="C138" s="192" t="s">
        <v>237</v>
      </c>
      <c r="D138" s="172" t="s">
        <v>236</v>
      </c>
      <c r="E138" s="7" t="s">
        <v>35</v>
      </c>
      <c r="F138" s="191" t="s">
        <v>169</v>
      </c>
      <c r="G138" s="110">
        <v>200</v>
      </c>
      <c r="H138" s="110">
        <v>14</v>
      </c>
      <c r="I138" s="172">
        <f t="shared" si="11"/>
        <v>8400</v>
      </c>
      <c r="J138" s="110" t="s">
        <v>90</v>
      </c>
      <c r="K138" s="188"/>
    </row>
    <row r="139" spans="1:11" s="167" customFormat="1" ht="30" customHeight="1">
      <c r="A139" s="172" t="s">
        <v>30</v>
      </c>
      <c r="B139" s="192" t="s">
        <v>417</v>
      </c>
      <c r="C139" s="192" t="s">
        <v>239</v>
      </c>
      <c r="D139" s="172" t="s">
        <v>238</v>
      </c>
      <c r="E139" s="7" t="s">
        <v>35</v>
      </c>
      <c r="F139" s="191" t="s">
        <v>169</v>
      </c>
      <c r="G139" s="110">
        <v>2000</v>
      </c>
      <c r="H139" s="110">
        <v>2</v>
      </c>
      <c r="I139" s="172">
        <f t="shared" si="11"/>
        <v>12000</v>
      </c>
      <c r="J139" s="110" t="s">
        <v>90</v>
      </c>
      <c r="K139" s="188"/>
    </row>
    <row r="140" spans="1:11" ht="38" customHeight="1">
      <c r="A140" s="172" t="s">
        <v>30</v>
      </c>
      <c r="B140" s="192" t="s">
        <v>417</v>
      </c>
      <c r="C140" s="262" t="s">
        <v>334</v>
      </c>
      <c r="D140" s="199" t="s">
        <v>335</v>
      </c>
      <c r="E140" s="7" t="s">
        <v>35</v>
      </c>
      <c r="F140" s="191" t="s">
        <v>325</v>
      </c>
      <c r="G140" s="110">
        <v>2000</v>
      </c>
      <c r="H140" s="110">
        <v>1</v>
      </c>
      <c r="I140" s="172">
        <f t="shared" si="11"/>
        <v>6000</v>
      </c>
      <c r="J140" s="110" t="s">
        <v>90</v>
      </c>
      <c r="K140" s="171"/>
    </row>
    <row r="141" spans="1:11" s="155" customFormat="1" ht="32">
      <c r="A141" s="178" t="s">
        <v>240</v>
      </c>
      <c r="B141" s="192" t="s">
        <v>417</v>
      </c>
      <c r="C141" s="261" t="s">
        <v>277</v>
      </c>
      <c r="D141" s="178" t="s">
        <v>413</v>
      </c>
      <c r="E141" s="100" t="s">
        <v>27</v>
      </c>
      <c r="F141" s="193" t="s">
        <v>128</v>
      </c>
      <c r="G141" s="110">
        <v>500</v>
      </c>
      <c r="H141" s="110">
        <v>3</v>
      </c>
      <c r="I141" s="172">
        <f t="shared" si="11"/>
        <v>4500</v>
      </c>
      <c r="J141" s="110" t="s">
        <v>90</v>
      </c>
      <c r="K141" s="293"/>
    </row>
    <row r="142" spans="1:11" s="155" customFormat="1" ht="29" customHeight="1">
      <c r="A142" s="178" t="s">
        <v>278</v>
      </c>
      <c r="B142" s="192" t="s">
        <v>417</v>
      </c>
      <c r="C142" s="261" t="s">
        <v>279</v>
      </c>
      <c r="D142" s="178" t="s">
        <v>406</v>
      </c>
      <c r="E142" s="100" t="s">
        <v>27</v>
      </c>
      <c r="F142" s="193" t="s">
        <v>128</v>
      </c>
      <c r="G142" s="110">
        <v>500</v>
      </c>
      <c r="H142" s="110">
        <v>9</v>
      </c>
      <c r="I142" s="172">
        <f t="shared" si="11"/>
        <v>13500</v>
      </c>
      <c r="J142" s="110" t="s">
        <v>90</v>
      </c>
      <c r="K142" s="294"/>
    </row>
    <row r="143" spans="1:11" s="155" customFormat="1" ht="29" customHeight="1">
      <c r="A143" s="178" t="s">
        <v>278</v>
      </c>
      <c r="B143" s="192" t="s">
        <v>417</v>
      </c>
      <c r="C143" s="261" t="s">
        <v>280</v>
      </c>
      <c r="D143" s="178" t="s">
        <v>407</v>
      </c>
      <c r="E143" s="100" t="s">
        <v>27</v>
      </c>
      <c r="F143" s="193" t="s">
        <v>128</v>
      </c>
      <c r="G143" s="110">
        <v>500</v>
      </c>
      <c r="H143" s="110">
        <v>6</v>
      </c>
      <c r="I143" s="172">
        <f t="shared" si="11"/>
        <v>9000</v>
      </c>
      <c r="J143" s="110" t="s">
        <v>90</v>
      </c>
      <c r="K143" s="295"/>
    </row>
    <row r="144" spans="1:11" s="155" customFormat="1" ht="26" customHeight="1">
      <c r="A144" s="178" t="s">
        <v>278</v>
      </c>
      <c r="B144" s="192" t="s">
        <v>417</v>
      </c>
      <c r="C144" s="261" t="s">
        <v>281</v>
      </c>
      <c r="D144" s="178" t="s">
        <v>561</v>
      </c>
      <c r="E144" s="100" t="s">
        <v>27</v>
      </c>
      <c r="F144" s="193" t="s">
        <v>128</v>
      </c>
      <c r="G144" s="110">
        <v>300</v>
      </c>
      <c r="H144" s="110">
        <v>45</v>
      </c>
      <c r="I144" s="172">
        <f t="shared" si="11"/>
        <v>40500</v>
      </c>
      <c r="J144" s="110" t="s">
        <v>90</v>
      </c>
      <c r="K144" s="171"/>
    </row>
    <row r="145" spans="1:11" s="167" customFormat="1" ht="30" customHeight="1">
      <c r="A145" s="200" t="s">
        <v>240</v>
      </c>
      <c r="B145" s="192" t="s">
        <v>417</v>
      </c>
      <c r="C145" s="179" t="s">
        <v>131</v>
      </c>
      <c r="D145" s="201" t="s">
        <v>414</v>
      </c>
      <c r="E145" s="189" t="s">
        <v>27</v>
      </c>
      <c r="F145" s="202" t="s">
        <v>109</v>
      </c>
      <c r="G145" s="203">
        <v>2000</v>
      </c>
      <c r="H145" s="203">
        <v>4</v>
      </c>
      <c r="I145" s="172">
        <f t="shared" si="11"/>
        <v>24000</v>
      </c>
      <c r="J145" s="203" t="s">
        <v>90</v>
      </c>
      <c r="K145" s="205"/>
    </row>
    <row r="146" spans="1:11" s="167" customFormat="1" ht="30" customHeight="1">
      <c r="A146" s="231" t="s">
        <v>387</v>
      </c>
      <c r="B146" s="237" t="s">
        <v>562</v>
      </c>
      <c r="C146" s="249" t="s">
        <v>564</v>
      </c>
      <c r="D146" s="252"/>
      <c r="E146" s="232" t="s">
        <v>27</v>
      </c>
      <c r="F146" s="253" t="s">
        <v>563</v>
      </c>
      <c r="G146" s="233">
        <v>3000</v>
      </c>
      <c r="H146" s="233">
        <v>1</v>
      </c>
      <c r="I146" s="231">
        <v>0</v>
      </c>
      <c r="J146" s="234" t="s">
        <v>90</v>
      </c>
      <c r="K146" s="254" t="s">
        <v>577</v>
      </c>
    </row>
    <row r="147" spans="1:11" s="167" customFormat="1" ht="30" customHeight="1">
      <c r="A147" s="231" t="s">
        <v>387</v>
      </c>
      <c r="B147" s="237" t="s">
        <v>562</v>
      </c>
      <c r="C147" s="249" t="s">
        <v>565</v>
      </c>
      <c r="D147" s="252"/>
      <c r="E147" s="232" t="s">
        <v>27</v>
      </c>
      <c r="F147" s="253" t="s">
        <v>563</v>
      </c>
      <c r="G147" s="233">
        <v>1000</v>
      </c>
      <c r="H147" s="233">
        <v>1</v>
      </c>
      <c r="I147" s="231">
        <v>0</v>
      </c>
      <c r="J147" s="234" t="s">
        <v>90</v>
      </c>
      <c r="K147" s="254" t="s">
        <v>577</v>
      </c>
    </row>
    <row r="148" spans="1:11" s="167" customFormat="1" ht="30" customHeight="1">
      <c r="A148" s="231" t="s">
        <v>387</v>
      </c>
      <c r="B148" s="237" t="s">
        <v>572</v>
      </c>
      <c r="C148" s="249" t="s">
        <v>566</v>
      </c>
      <c r="D148" s="252" t="s">
        <v>568</v>
      </c>
      <c r="E148" s="232" t="s">
        <v>27</v>
      </c>
      <c r="F148" s="253" t="s">
        <v>567</v>
      </c>
      <c r="G148" s="233">
        <v>1000</v>
      </c>
      <c r="H148" s="233">
        <v>6</v>
      </c>
      <c r="I148" s="231">
        <f>G148*H148</f>
        <v>6000</v>
      </c>
      <c r="J148" s="234" t="s">
        <v>90</v>
      </c>
      <c r="K148" s="254"/>
    </row>
    <row r="149" spans="1:11" s="167" customFormat="1" ht="30" customHeight="1">
      <c r="A149" s="231" t="s">
        <v>387</v>
      </c>
      <c r="B149" s="231" t="s">
        <v>573</v>
      </c>
      <c r="C149" s="263" t="s">
        <v>571</v>
      </c>
      <c r="D149" s="231" t="s">
        <v>584</v>
      </c>
      <c r="E149" s="232" t="s">
        <v>27</v>
      </c>
      <c r="F149" s="231" t="s">
        <v>569</v>
      </c>
      <c r="G149" s="233">
        <v>5000</v>
      </c>
      <c r="H149" s="233">
        <v>4</v>
      </c>
      <c r="I149" s="231">
        <f>G149*H149</f>
        <v>20000</v>
      </c>
      <c r="J149" s="234" t="s">
        <v>90</v>
      </c>
      <c r="K149" s="254"/>
    </row>
    <row r="150" spans="1:11" s="167" customFormat="1" ht="30" customHeight="1">
      <c r="A150" s="231" t="s">
        <v>387</v>
      </c>
      <c r="B150" s="231" t="s">
        <v>573</v>
      </c>
      <c r="C150" s="263" t="s">
        <v>570</v>
      </c>
      <c r="D150" s="231" t="s">
        <v>585</v>
      </c>
      <c r="E150" s="232" t="s">
        <v>27</v>
      </c>
      <c r="F150" s="231" t="s">
        <v>569</v>
      </c>
      <c r="G150" s="233">
        <v>3000</v>
      </c>
      <c r="H150" s="233">
        <v>2</v>
      </c>
      <c r="I150" s="231">
        <f>G150*H150</f>
        <v>6000</v>
      </c>
      <c r="J150" s="234" t="s">
        <v>90</v>
      </c>
      <c r="K150" s="254"/>
    </row>
    <row r="151" spans="1:11" s="167" customFormat="1" ht="30" customHeight="1">
      <c r="A151" s="231" t="s">
        <v>387</v>
      </c>
      <c r="B151" s="231" t="s">
        <v>386</v>
      </c>
      <c r="C151" s="263" t="s">
        <v>390</v>
      </c>
      <c r="D151" s="231"/>
      <c r="E151" s="232" t="s">
        <v>27</v>
      </c>
      <c r="F151" s="231" t="s">
        <v>348</v>
      </c>
      <c r="G151" s="233">
        <v>1000</v>
      </c>
      <c r="H151" s="234">
        <v>2</v>
      </c>
      <c r="I151" s="234">
        <f t="shared" ref="I151" si="13">G151*H151</f>
        <v>2000</v>
      </c>
      <c r="J151" s="234" t="s">
        <v>90</v>
      </c>
      <c r="K151" s="254"/>
    </row>
    <row r="152" spans="1:11" s="167" customFormat="1" ht="30" customHeight="1">
      <c r="A152" s="231" t="s">
        <v>387</v>
      </c>
      <c r="B152" s="231" t="s">
        <v>574</v>
      </c>
      <c r="C152" s="264"/>
      <c r="D152" s="252" t="s">
        <v>576</v>
      </c>
      <c r="E152" s="232" t="s">
        <v>27</v>
      </c>
      <c r="F152" s="255" t="s">
        <v>575</v>
      </c>
      <c r="G152" s="233">
        <v>300</v>
      </c>
      <c r="H152" s="233">
        <v>12</v>
      </c>
      <c r="I152" s="231">
        <v>0</v>
      </c>
      <c r="J152" s="234"/>
      <c r="K152" s="254" t="s">
        <v>577</v>
      </c>
    </row>
    <row r="153" spans="1:11" s="167" customFormat="1" ht="30" customHeight="1">
      <c r="A153" s="231" t="s">
        <v>387</v>
      </c>
      <c r="B153" s="237" t="s">
        <v>578</v>
      </c>
      <c r="C153" s="249" t="s">
        <v>566</v>
      </c>
      <c r="D153" s="252" t="s">
        <v>568</v>
      </c>
      <c r="E153" s="232" t="s">
        <v>27</v>
      </c>
      <c r="F153" s="253" t="s">
        <v>567</v>
      </c>
      <c r="G153" s="233">
        <v>1000</v>
      </c>
      <c r="H153" s="233">
        <v>6</v>
      </c>
      <c r="I153" s="231">
        <f t="shared" ref="I153:I154" si="14">G153*H153*3</f>
        <v>18000</v>
      </c>
      <c r="J153" s="234" t="s">
        <v>90</v>
      </c>
      <c r="K153" s="254"/>
    </row>
    <row r="154" spans="1:11" s="167" customFormat="1" ht="30" customHeight="1">
      <c r="A154" s="231" t="s">
        <v>387</v>
      </c>
      <c r="B154" s="231" t="s">
        <v>579</v>
      </c>
      <c r="C154" s="263" t="s">
        <v>581</v>
      </c>
      <c r="D154" s="231" t="s">
        <v>388</v>
      </c>
      <c r="E154" s="232" t="s">
        <v>27</v>
      </c>
      <c r="F154" s="231" t="s">
        <v>569</v>
      </c>
      <c r="G154" s="233">
        <v>5000</v>
      </c>
      <c r="H154" s="233">
        <v>5</v>
      </c>
      <c r="I154" s="231">
        <f t="shared" si="14"/>
        <v>75000</v>
      </c>
      <c r="J154" s="234" t="s">
        <v>90</v>
      </c>
      <c r="K154" s="254"/>
    </row>
    <row r="155" spans="1:11" s="167" customFormat="1" ht="30" customHeight="1">
      <c r="A155" s="231" t="s">
        <v>387</v>
      </c>
      <c r="B155" s="231" t="s">
        <v>579</v>
      </c>
      <c r="C155" s="263" t="s">
        <v>582</v>
      </c>
      <c r="D155" s="231" t="s">
        <v>389</v>
      </c>
      <c r="E155" s="232" t="s">
        <v>27</v>
      </c>
      <c r="F155" s="231" t="s">
        <v>569</v>
      </c>
      <c r="G155" s="233">
        <v>3000</v>
      </c>
      <c r="H155" s="233">
        <v>2</v>
      </c>
      <c r="I155" s="231">
        <f>G155*H155</f>
        <v>6000</v>
      </c>
      <c r="J155" s="234" t="s">
        <v>90</v>
      </c>
      <c r="K155" s="254"/>
    </row>
    <row r="156" spans="1:11" s="167" customFormat="1" ht="30" customHeight="1">
      <c r="A156" s="231" t="s">
        <v>387</v>
      </c>
      <c r="B156" s="231" t="s">
        <v>580</v>
      </c>
      <c r="C156" s="264"/>
      <c r="D156" s="252" t="s">
        <v>583</v>
      </c>
      <c r="E156" s="232" t="s">
        <v>27</v>
      </c>
      <c r="F156" s="255" t="s">
        <v>575</v>
      </c>
      <c r="G156" s="233">
        <v>300</v>
      </c>
      <c r="H156" s="233">
        <v>6</v>
      </c>
      <c r="I156" s="231">
        <v>0</v>
      </c>
      <c r="J156" s="234"/>
      <c r="K156" s="254" t="s">
        <v>577</v>
      </c>
    </row>
    <row r="157" spans="1:11" s="167" customFormat="1" ht="30" customHeight="1">
      <c r="A157" s="231" t="s">
        <v>387</v>
      </c>
      <c r="B157" s="231" t="s">
        <v>386</v>
      </c>
      <c r="C157" s="263" t="s">
        <v>586</v>
      </c>
      <c r="D157" s="231"/>
      <c r="E157" s="232" t="s">
        <v>27</v>
      </c>
      <c r="F157" s="231" t="s">
        <v>348</v>
      </c>
      <c r="G157" s="233">
        <v>1000</v>
      </c>
      <c r="H157" s="234">
        <v>2</v>
      </c>
      <c r="I157" s="234">
        <f>G157*H157*3</f>
        <v>6000</v>
      </c>
      <c r="J157" s="234" t="s">
        <v>90</v>
      </c>
      <c r="K157" s="254"/>
    </row>
    <row r="158" spans="1:11" s="167" customFormat="1" ht="30" customHeight="1">
      <c r="A158" s="231" t="s">
        <v>387</v>
      </c>
      <c r="B158" s="231" t="s">
        <v>385</v>
      </c>
      <c r="C158" s="263" t="s">
        <v>587</v>
      </c>
      <c r="D158" s="231" t="s">
        <v>680</v>
      </c>
      <c r="E158" s="232" t="s">
        <v>27</v>
      </c>
      <c r="F158" s="235" t="s">
        <v>133</v>
      </c>
      <c r="G158" s="233">
        <v>8000</v>
      </c>
      <c r="H158" s="234">
        <v>4</v>
      </c>
      <c r="I158" s="234">
        <f t="shared" si="10"/>
        <v>32000</v>
      </c>
      <c r="J158" s="234" t="s">
        <v>90</v>
      </c>
      <c r="K158" s="236"/>
    </row>
    <row r="159" spans="1:11" s="167" customFormat="1" ht="30" customHeight="1">
      <c r="A159" s="231" t="s">
        <v>387</v>
      </c>
      <c r="B159" s="231" t="s">
        <v>385</v>
      </c>
      <c r="C159" s="263" t="s">
        <v>588</v>
      </c>
      <c r="D159" s="231" t="s">
        <v>680</v>
      </c>
      <c r="E159" s="232" t="s">
        <v>27</v>
      </c>
      <c r="F159" s="235" t="s">
        <v>133</v>
      </c>
      <c r="G159" s="233">
        <v>3000</v>
      </c>
      <c r="H159" s="234">
        <v>2</v>
      </c>
      <c r="I159" s="234">
        <f t="shared" si="10"/>
        <v>6000</v>
      </c>
      <c r="J159" s="234" t="s">
        <v>90</v>
      </c>
      <c r="K159" s="231"/>
    </row>
    <row r="160" spans="1:11" s="167" customFormat="1" ht="30" customHeight="1">
      <c r="A160" s="231" t="s">
        <v>387</v>
      </c>
      <c r="B160" s="231" t="s">
        <v>385</v>
      </c>
      <c r="C160" s="263" t="s">
        <v>590</v>
      </c>
      <c r="D160" s="231" t="s">
        <v>680</v>
      </c>
      <c r="E160" s="232" t="s">
        <v>27</v>
      </c>
      <c r="F160" s="235" t="s">
        <v>133</v>
      </c>
      <c r="G160" s="233">
        <v>4000</v>
      </c>
      <c r="H160" s="234">
        <v>2</v>
      </c>
      <c r="I160" s="234">
        <f t="shared" ref="I160:I161" si="15">G160*H160*3</f>
        <v>24000</v>
      </c>
      <c r="J160" s="234" t="s">
        <v>90</v>
      </c>
      <c r="K160" s="231" t="s">
        <v>589</v>
      </c>
    </row>
    <row r="161" spans="1:11" s="167" customFormat="1" ht="30" customHeight="1">
      <c r="A161" s="231" t="s">
        <v>387</v>
      </c>
      <c r="B161" s="231" t="s">
        <v>385</v>
      </c>
      <c r="C161" s="263" t="s">
        <v>591</v>
      </c>
      <c r="D161" s="231" t="s">
        <v>680</v>
      </c>
      <c r="E161" s="232" t="s">
        <v>27</v>
      </c>
      <c r="F161" s="235" t="s">
        <v>133</v>
      </c>
      <c r="G161" s="233">
        <v>2000</v>
      </c>
      <c r="H161" s="234">
        <v>2</v>
      </c>
      <c r="I161" s="234">
        <f t="shared" si="15"/>
        <v>12000</v>
      </c>
      <c r="J161" s="234" t="s">
        <v>90</v>
      </c>
      <c r="K161" s="231" t="s">
        <v>589</v>
      </c>
    </row>
    <row r="162" spans="1:11" s="167" customFormat="1" ht="50" customHeight="1">
      <c r="A162" s="172" t="s">
        <v>47</v>
      </c>
      <c r="B162" s="189" t="s">
        <v>592</v>
      </c>
      <c r="C162" s="192" t="s">
        <v>595</v>
      </c>
      <c r="D162" s="207" t="s">
        <v>596</v>
      </c>
      <c r="E162" s="7" t="s">
        <v>32</v>
      </c>
      <c r="F162" s="208" t="s">
        <v>92</v>
      </c>
      <c r="G162" s="194">
        <v>30000</v>
      </c>
      <c r="H162" s="194">
        <v>1</v>
      </c>
      <c r="I162" s="194">
        <f t="shared" ref="I162:I163" si="16">G162*H162</f>
        <v>30000</v>
      </c>
      <c r="J162" s="194" t="s">
        <v>90</v>
      </c>
      <c r="K162" s="188"/>
    </row>
    <row r="163" spans="1:11" s="167" customFormat="1" ht="31" customHeight="1">
      <c r="A163" s="172" t="s">
        <v>47</v>
      </c>
      <c r="B163" s="189" t="s">
        <v>592</v>
      </c>
      <c r="C163" s="192" t="s">
        <v>597</v>
      </c>
      <c r="D163" s="207" t="s">
        <v>598</v>
      </c>
      <c r="E163" s="7" t="s">
        <v>32</v>
      </c>
      <c r="F163" s="208" t="s">
        <v>92</v>
      </c>
      <c r="G163" s="194">
        <v>1500</v>
      </c>
      <c r="H163" s="194">
        <v>2</v>
      </c>
      <c r="I163" s="194">
        <f t="shared" si="16"/>
        <v>3000</v>
      </c>
      <c r="J163" s="194" t="s">
        <v>90</v>
      </c>
      <c r="K163" s="188"/>
    </row>
    <row r="164" spans="1:11" s="167" customFormat="1" ht="24" customHeight="1">
      <c r="A164" s="172" t="s">
        <v>47</v>
      </c>
      <c r="B164" s="189" t="s">
        <v>593</v>
      </c>
      <c r="C164" s="192" t="s">
        <v>336</v>
      </c>
      <c r="D164" s="207" t="s">
        <v>373</v>
      </c>
      <c r="E164" s="7" t="s">
        <v>32</v>
      </c>
      <c r="F164" s="208" t="s">
        <v>92</v>
      </c>
      <c r="G164" s="194">
        <v>3000</v>
      </c>
      <c r="H164" s="194">
        <v>1</v>
      </c>
      <c r="I164" s="172">
        <f>G164*H164</f>
        <v>3000</v>
      </c>
      <c r="J164" s="194" t="s">
        <v>90</v>
      </c>
      <c r="K164" s="188"/>
    </row>
    <row r="165" spans="1:11" s="167" customFormat="1" ht="30" customHeight="1">
      <c r="A165" s="172" t="s">
        <v>47</v>
      </c>
      <c r="B165" s="189" t="s">
        <v>594</v>
      </c>
      <c r="C165" s="192" t="s">
        <v>200</v>
      </c>
      <c r="D165" s="207" t="s">
        <v>374</v>
      </c>
      <c r="E165" s="7" t="s">
        <v>32</v>
      </c>
      <c r="F165" s="208" t="s">
        <v>92</v>
      </c>
      <c r="G165" s="194">
        <v>3000</v>
      </c>
      <c r="H165" s="194">
        <v>1</v>
      </c>
      <c r="I165" s="194">
        <f t="shared" si="10"/>
        <v>3000</v>
      </c>
      <c r="J165" s="194" t="s">
        <v>90</v>
      </c>
      <c r="K165" s="188"/>
    </row>
    <row r="166" spans="1:11" s="167" customFormat="1" ht="30" customHeight="1">
      <c r="A166" s="172" t="s">
        <v>47</v>
      </c>
      <c r="B166" s="239" t="s">
        <v>599</v>
      </c>
      <c r="C166" s="266" t="s">
        <v>601</v>
      </c>
      <c r="D166" s="238"/>
      <c r="E166" s="239" t="s">
        <v>32</v>
      </c>
      <c r="F166" s="240" t="s">
        <v>602</v>
      </c>
      <c r="G166" s="234">
        <v>20000</v>
      </c>
      <c r="H166" s="234">
        <v>3</v>
      </c>
      <c r="I166" s="234">
        <f t="shared" si="10"/>
        <v>60000</v>
      </c>
      <c r="J166" s="234"/>
      <c r="K166" s="303" t="s">
        <v>600</v>
      </c>
    </row>
    <row r="167" spans="1:11" s="167" customFormat="1" ht="30" customHeight="1">
      <c r="A167" s="178" t="s">
        <v>337</v>
      </c>
      <c r="B167" s="317" t="s">
        <v>376</v>
      </c>
      <c r="C167" s="266" t="s">
        <v>377</v>
      </c>
      <c r="D167" s="238" t="s">
        <v>381</v>
      </c>
      <c r="E167" s="239" t="s">
        <v>23</v>
      </c>
      <c r="F167" s="240" t="s">
        <v>363</v>
      </c>
      <c r="G167" s="234">
        <v>1500</v>
      </c>
      <c r="H167" s="234">
        <v>4</v>
      </c>
      <c r="I167" s="234">
        <f>H167*G167*4</f>
        <v>24000</v>
      </c>
      <c r="J167" s="234" t="s">
        <v>90</v>
      </c>
      <c r="K167" s="304"/>
    </row>
    <row r="168" spans="1:11" s="167" customFormat="1" ht="30" customHeight="1">
      <c r="A168" s="178" t="s">
        <v>337</v>
      </c>
      <c r="B168" s="318"/>
      <c r="C168" s="266" t="s">
        <v>352</v>
      </c>
      <c r="D168" s="238" t="s">
        <v>382</v>
      </c>
      <c r="E168" s="239" t="s">
        <v>23</v>
      </c>
      <c r="F168" s="240" t="s">
        <v>363</v>
      </c>
      <c r="G168" s="234">
        <v>800</v>
      </c>
      <c r="H168" s="234">
        <v>2</v>
      </c>
      <c r="I168" s="234">
        <f t="shared" ref="I168:I184" si="17">H168*G168*4</f>
        <v>6400</v>
      </c>
      <c r="J168" s="234" t="s">
        <v>90</v>
      </c>
      <c r="K168" s="304"/>
    </row>
    <row r="169" spans="1:11" s="167" customFormat="1" ht="30" customHeight="1">
      <c r="A169" s="178" t="s">
        <v>337</v>
      </c>
      <c r="B169" s="318"/>
      <c r="C169" s="266" t="s">
        <v>378</v>
      </c>
      <c r="D169" s="238" t="s">
        <v>381</v>
      </c>
      <c r="E169" s="239" t="s">
        <v>23</v>
      </c>
      <c r="F169" s="240" t="s">
        <v>338</v>
      </c>
      <c r="G169" s="234">
        <v>1500</v>
      </c>
      <c r="H169" s="234">
        <v>4</v>
      </c>
      <c r="I169" s="234">
        <f t="shared" si="17"/>
        <v>24000</v>
      </c>
      <c r="J169" s="234" t="s">
        <v>90</v>
      </c>
      <c r="K169" s="304"/>
    </row>
    <row r="170" spans="1:11" s="167" customFormat="1" ht="30" customHeight="1">
      <c r="A170" s="178" t="s">
        <v>337</v>
      </c>
      <c r="B170" s="318"/>
      <c r="C170" s="266" t="s">
        <v>352</v>
      </c>
      <c r="D170" s="238" t="s">
        <v>382</v>
      </c>
      <c r="E170" s="239" t="s">
        <v>23</v>
      </c>
      <c r="F170" s="240" t="s">
        <v>338</v>
      </c>
      <c r="G170" s="234">
        <v>800</v>
      </c>
      <c r="H170" s="234">
        <v>2</v>
      </c>
      <c r="I170" s="234">
        <f t="shared" si="17"/>
        <v>6400</v>
      </c>
      <c r="J170" s="234" t="s">
        <v>90</v>
      </c>
      <c r="K170" s="304"/>
    </row>
    <row r="171" spans="1:11" s="167" customFormat="1" ht="30" customHeight="1">
      <c r="A171" s="178" t="s">
        <v>337</v>
      </c>
      <c r="B171" s="318"/>
      <c r="C171" s="266" t="s">
        <v>379</v>
      </c>
      <c r="D171" s="238" t="s">
        <v>381</v>
      </c>
      <c r="E171" s="239" t="s">
        <v>23</v>
      </c>
      <c r="F171" s="240" t="s">
        <v>338</v>
      </c>
      <c r="G171" s="234">
        <v>1500</v>
      </c>
      <c r="H171" s="234">
        <v>4</v>
      </c>
      <c r="I171" s="234">
        <f t="shared" si="17"/>
        <v>24000</v>
      </c>
      <c r="J171" s="234" t="s">
        <v>90</v>
      </c>
      <c r="K171" s="304"/>
    </row>
    <row r="172" spans="1:11" s="167" customFormat="1" ht="30" customHeight="1">
      <c r="A172" s="178" t="s">
        <v>337</v>
      </c>
      <c r="B172" s="318"/>
      <c r="C172" s="266" t="s">
        <v>352</v>
      </c>
      <c r="D172" s="238" t="s">
        <v>382</v>
      </c>
      <c r="E172" s="239" t="s">
        <v>23</v>
      </c>
      <c r="F172" s="240" t="s">
        <v>338</v>
      </c>
      <c r="G172" s="234">
        <v>800</v>
      </c>
      <c r="H172" s="234">
        <v>2</v>
      </c>
      <c r="I172" s="234">
        <f t="shared" si="17"/>
        <v>6400</v>
      </c>
      <c r="J172" s="234" t="s">
        <v>90</v>
      </c>
      <c r="K172" s="304"/>
    </row>
    <row r="173" spans="1:11" s="167" customFormat="1" ht="30" customHeight="1">
      <c r="A173" s="178" t="s">
        <v>337</v>
      </c>
      <c r="B173" s="318"/>
      <c r="C173" s="266" t="s">
        <v>380</v>
      </c>
      <c r="D173" s="238" t="s">
        <v>381</v>
      </c>
      <c r="E173" s="239" t="s">
        <v>23</v>
      </c>
      <c r="F173" s="240" t="s">
        <v>338</v>
      </c>
      <c r="G173" s="234">
        <v>1500</v>
      </c>
      <c r="H173" s="234">
        <v>4</v>
      </c>
      <c r="I173" s="234">
        <f t="shared" si="17"/>
        <v>24000</v>
      </c>
      <c r="J173" s="234" t="s">
        <v>90</v>
      </c>
      <c r="K173" s="304"/>
    </row>
    <row r="174" spans="1:11" s="167" customFormat="1" ht="30" customHeight="1">
      <c r="A174" s="178" t="s">
        <v>337</v>
      </c>
      <c r="B174" s="318"/>
      <c r="C174" s="266" t="s">
        <v>352</v>
      </c>
      <c r="D174" s="238" t="s">
        <v>382</v>
      </c>
      <c r="E174" s="239" t="s">
        <v>23</v>
      </c>
      <c r="F174" s="240" t="s">
        <v>338</v>
      </c>
      <c r="G174" s="234">
        <v>800</v>
      </c>
      <c r="H174" s="234">
        <v>2</v>
      </c>
      <c r="I174" s="234">
        <f t="shared" si="17"/>
        <v>6400</v>
      </c>
      <c r="J174" s="234" t="s">
        <v>90</v>
      </c>
      <c r="K174" s="304"/>
    </row>
    <row r="175" spans="1:11" s="167" customFormat="1" ht="30" customHeight="1">
      <c r="A175" s="178" t="s">
        <v>337</v>
      </c>
      <c r="B175" s="318"/>
      <c r="C175" s="266" t="s">
        <v>391</v>
      </c>
      <c r="D175" s="238" t="s">
        <v>392</v>
      </c>
      <c r="E175" s="239" t="s">
        <v>23</v>
      </c>
      <c r="F175" s="240" t="s">
        <v>375</v>
      </c>
      <c r="G175" s="234">
        <v>3500</v>
      </c>
      <c r="H175" s="234">
        <v>1</v>
      </c>
      <c r="I175" s="234">
        <f t="shared" si="17"/>
        <v>14000</v>
      </c>
      <c r="J175" s="234" t="s">
        <v>90</v>
      </c>
      <c r="K175" s="304"/>
    </row>
    <row r="176" spans="1:11" s="167" customFormat="1" ht="30" customHeight="1">
      <c r="A176" s="178" t="s">
        <v>337</v>
      </c>
      <c r="B176" s="318"/>
      <c r="C176" s="266" t="s">
        <v>359</v>
      </c>
      <c r="D176" s="238" t="s">
        <v>383</v>
      </c>
      <c r="E176" s="239" t="s">
        <v>23</v>
      </c>
      <c r="F176" s="234" t="s">
        <v>363</v>
      </c>
      <c r="G176" s="234">
        <v>2500</v>
      </c>
      <c r="H176" s="234">
        <v>2</v>
      </c>
      <c r="I176" s="234">
        <f t="shared" si="17"/>
        <v>20000</v>
      </c>
      <c r="J176" s="234" t="s">
        <v>90</v>
      </c>
      <c r="K176" s="304"/>
    </row>
    <row r="177" spans="1:11" s="167" customFormat="1" ht="30" customHeight="1">
      <c r="A177" s="178" t="s">
        <v>337</v>
      </c>
      <c r="B177" s="318"/>
      <c r="C177" s="266" t="s">
        <v>357</v>
      </c>
      <c r="D177" s="238"/>
      <c r="E177" s="239" t="s">
        <v>23</v>
      </c>
      <c r="F177" s="234" t="s">
        <v>364</v>
      </c>
      <c r="G177" s="234">
        <v>2000</v>
      </c>
      <c r="H177" s="234">
        <v>1</v>
      </c>
      <c r="I177" s="234">
        <f t="shared" si="17"/>
        <v>8000</v>
      </c>
      <c r="J177" s="234" t="s">
        <v>90</v>
      </c>
      <c r="K177" s="304"/>
    </row>
    <row r="178" spans="1:11" s="167" customFormat="1" ht="30" customHeight="1">
      <c r="A178" s="178" t="s">
        <v>337</v>
      </c>
      <c r="B178" s="318"/>
      <c r="C178" s="266" t="s">
        <v>358</v>
      </c>
      <c r="D178" s="238" t="s">
        <v>383</v>
      </c>
      <c r="E178" s="239" t="s">
        <v>23</v>
      </c>
      <c r="F178" s="234" t="s">
        <v>133</v>
      </c>
      <c r="G178" s="234">
        <v>350</v>
      </c>
      <c r="H178" s="234">
        <v>2</v>
      </c>
      <c r="I178" s="234">
        <f t="shared" si="17"/>
        <v>2800</v>
      </c>
      <c r="J178" s="234" t="s">
        <v>90</v>
      </c>
      <c r="K178" s="304"/>
    </row>
    <row r="179" spans="1:11" s="167" customFormat="1" ht="30" customHeight="1">
      <c r="A179" s="178" t="s">
        <v>337</v>
      </c>
      <c r="B179" s="318"/>
      <c r="C179" s="266" t="s">
        <v>360</v>
      </c>
      <c r="D179" s="238" t="s">
        <v>384</v>
      </c>
      <c r="E179" s="239" t="s">
        <v>23</v>
      </c>
      <c r="F179" s="234" t="s">
        <v>133</v>
      </c>
      <c r="G179" s="234">
        <v>500</v>
      </c>
      <c r="H179" s="234">
        <v>6</v>
      </c>
      <c r="I179" s="234">
        <f>H179*G179*4</f>
        <v>12000</v>
      </c>
      <c r="J179" s="234" t="s">
        <v>90</v>
      </c>
      <c r="K179" s="304"/>
    </row>
    <row r="180" spans="1:11" s="167" customFormat="1" ht="30" customHeight="1">
      <c r="A180" s="178" t="s">
        <v>337</v>
      </c>
      <c r="B180" s="318"/>
      <c r="C180" s="266" t="s">
        <v>361</v>
      </c>
      <c r="D180" s="238"/>
      <c r="E180" s="239" t="s">
        <v>23</v>
      </c>
      <c r="F180" s="234" t="s">
        <v>133</v>
      </c>
      <c r="G180" s="234">
        <v>200</v>
      </c>
      <c r="H180" s="234">
        <v>6</v>
      </c>
      <c r="I180" s="234">
        <f t="shared" si="17"/>
        <v>4800</v>
      </c>
      <c r="J180" s="234" t="s">
        <v>90</v>
      </c>
      <c r="K180" s="304"/>
    </row>
    <row r="181" spans="1:11" s="167" customFormat="1" ht="30" customHeight="1">
      <c r="A181" s="178" t="s">
        <v>337</v>
      </c>
      <c r="B181" s="318"/>
      <c r="C181" s="263" t="s">
        <v>353</v>
      </c>
      <c r="D181" s="238"/>
      <c r="E181" s="239" t="s">
        <v>23</v>
      </c>
      <c r="F181" s="234" t="s">
        <v>92</v>
      </c>
      <c r="G181" s="234">
        <v>500</v>
      </c>
      <c r="H181" s="234">
        <v>1</v>
      </c>
      <c r="I181" s="234">
        <f>H181*G181*4</f>
        <v>2000</v>
      </c>
      <c r="J181" s="234" t="s">
        <v>90</v>
      </c>
      <c r="K181" s="304"/>
    </row>
    <row r="182" spans="1:11" s="167" customFormat="1" ht="30" customHeight="1">
      <c r="A182" s="178" t="s">
        <v>337</v>
      </c>
      <c r="B182" s="318"/>
      <c r="C182" s="263" t="s">
        <v>354</v>
      </c>
      <c r="D182" s="238"/>
      <c r="E182" s="239" t="s">
        <v>23</v>
      </c>
      <c r="F182" s="234" t="s">
        <v>362</v>
      </c>
      <c r="G182" s="234">
        <v>500</v>
      </c>
      <c r="H182" s="234">
        <v>1</v>
      </c>
      <c r="I182" s="234">
        <f t="shared" si="17"/>
        <v>2000</v>
      </c>
      <c r="J182" s="234" t="s">
        <v>90</v>
      </c>
      <c r="K182" s="304"/>
    </row>
    <row r="183" spans="1:11" s="167" customFormat="1" ht="30" customHeight="1">
      <c r="A183" s="178" t="s">
        <v>337</v>
      </c>
      <c r="B183" s="318"/>
      <c r="C183" s="263" t="s">
        <v>355</v>
      </c>
      <c r="D183" s="238"/>
      <c r="E183" s="239" t="s">
        <v>23</v>
      </c>
      <c r="F183" s="234" t="s">
        <v>362</v>
      </c>
      <c r="G183" s="234">
        <v>1000</v>
      </c>
      <c r="H183" s="234">
        <v>1</v>
      </c>
      <c r="I183" s="234">
        <f t="shared" si="17"/>
        <v>4000</v>
      </c>
      <c r="J183" s="234" t="s">
        <v>90</v>
      </c>
      <c r="K183" s="304"/>
    </row>
    <row r="184" spans="1:11" s="167" customFormat="1" ht="46" customHeight="1">
      <c r="A184" s="172" t="s">
        <v>339</v>
      </c>
      <c r="B184" s="319"/>
      <c r="C184" s="266" t="s">
        <v>368</v>
      </c>
      <c r="D184" s="238" t="s">
        <v>393</v>
      </c>
      <c r="E184" s="239" t="s">
        <v>23</v>
      </c>
      <c r="F184" s="240" t="s">
        <v>340</v>
      </c>
      <c r="G184" s="234">
        <v>500</v>
      </c>
      <c r="H184" s="234">
        <v>4</v>
      </c>
      <c r="I184" s="234">
        <f t="shared" si="17"/>
        <v>8000</v>
      </c>
      <c r="J184" s="234" t="s">
        <v>90</v>
      </c>
      <c r="K184" s="305"/>
    </row>
    <row r="185" spans="1:11" s="167" customFormat="1" ht="30" customHeight="1">
      <c r="A185" s="172" t="s">
        <v>24</v>
      </c>
      <c r="B185" s="209" t="s">
        <v>25</v>
      </c>
      <c r="C185" s="192" t="s">
        <v>282</v>
      </c>
      <c r="D185" s="192" t="s">
        <v>394</v>
      </c>
      <c r="E185" s="7" t="s">
        <v>32</v>
      </c>
      <c r="F185" s="210" t="s">
        <v>135</v>
      </c>
      <c r="G185" s="110">
        <v>3500</v>
      </c>
      <c r="H185" s="110">
        <v>8</v>
      </c>
      <c r="I185" s="195">
        <f>H185*G185</f>
        <v>28000</v>
      </c>
      <c r="J185" s="110" t="s">
        <v>90</v>
      </c>
      <c r="K185" s="188"/>
    </row>
    <row r="186" spans="1:11" s="167" customFormat="1" ht="30" customHeight="1">
      <c r="A186" s="172" t="s">
        <v>24</v>
      </c>
      <c r="B186" s="209" t="s">
        <v>25</v>
      </c>
      <c r="C186" s="192" t="s">
        <v>603</v>
      </c>
      <c r="D186" s="207" t="s">
        <v>604</v>
      </c>
      <c r="E186" s="7" t="s">
        <v>32</v>
      </c>
      <c r="F186" s="210" t="s">
        <v>135</v>
      </c>
      <c r="G186" s="110">
        <v>8000</v>
      </c>
      <c r="H186" s="110">
        <v>1</v>
      </c>
      <c r="I186" s="195">
        <f>H186*G186</f>
        <v>8000</v>
      </c>
      <c r="J186" s="110" t="s">
        <v>90</v>
      </c>
      <c r="K186" s="188"/>
    </row>
    <row r="187" spans="1:11" s="167" customFormat="1" ht="30" customHeight="1">
      <c r="A187" s="172" t="s">
        <v>24</v>
      </c>
      <c r="B187" s="209" t="s">
        <v>25</v>
      </c>
      <c r="C187" s="7" t="s">
        <v>605</v>
      </c>
      <c r="D187" s="51" t="s">
        <v>616</v>
      </c>
      <c r="E187" s="7" t="s">
        <v>35</v>
      </c>
      <c r="F187" s="210" t="s">
        <v>135</v>
      </c>
      <c r="G187" s="110">
        <v>5000</v>
      </c>
      <c r="H187" s="110">
        <v>3</v>
      </c>
      <c r="I187" s="195">
        <f t="shared" ref="I187:I209" si="18">H187*G187</f>
        <v>15000</v>
      </c>
      <c r="J187" s="110" t="s">
        <v>90</v>
      </c>
      <c r="K187" s="188"/>
    </row>
    <row r="188" spans="1:11" s="167" customFormat="1" ht="30" customHeight="1">
      <c r="A188" s="172" t="s">
        <v>24</v>
      </c>
      <c r="B188" s="209" t="s">
        <v>25</v>
      </c>
      <c r="C188" s="7" t="s">
        <v>606</v>
      </c>
      <c r="D188" s="51" t="s">
        <v>617</v>
      </c>
      <c r="E188" s="7" t="s">
        <v>35</v>
      </c>
      <c r="F188" s="210" t="s">
        <v>135</v>
      </c>
      <c r="G188" s="110">
        <v>3000</v>
      </c>
      <c r="H188" s="110">
        <v>9</v>
      </c>
      <c r="I188" s="195">
        <f t="shared" si="18"/>
        <v>27000</v>
      </c>
      <c r="J188" s="110" t="s">
        <v>90</v>
      </c>
      <c r="K188" s="188"/>
    </row>
    <row r="189" spans="1:11" s="167" customFormat="1" ht="30" customHeight="1">
      <c r="A189" s="172" t="s">
        <v>24</v>
      </c>
      <c r="B189" s="209" t="s">
        <v>25</v>
      </c>
      <c r="C189" s="7" t="s">
        <v>608</v>
      </c>
      <c r="D189" s="51" t="s">
        <v>616</v>
      </c>
      <c r="E189" s="7" t="s">
        <v>35</v>
      </c>
      <c r="F189" s="210" t="s">
        <v>135</v>
      </c>
      <c r="G189" s="110">
        <v>5000</v>
      </c>
      <c r="H189" s="110">
        <v>3</v>
      </c>
      <c r="I189" s="195">
        <f t="shared" si="18"/>
        <v>15000</v>
      </c>
      <c r="J189" s="110" t="s">
        <v>90</v>
      </c>
      <c r="K189" s="188"/>
    </row>
    <row r="190" spans="1:11" s="167" customFormat="1" ht="30" customHeight="1">
      <c r="A190" s="172" t="s">
        <v>24</v>
      </c>
      <c r="B190" s="209" t="s">
        <v>25</v>
      </c>
      <c r="C190" s="7" t="s">
        <v>607</v>
      </c>
      <c r="D190" s="51" t="s">
        <v>617</v>
      </c>
      <c r="E190" s="7" t="s">
        <v>35</v>
      </c>
      <c r="F190" s="210" t="s">
        <v>135</v>
      </c>
      <c r="G190" s="110">
        <v>3000</v>
      </c>
      <c r="H190" s="110">
        <v>9</v>
      </c>
      <c r="I190" s="195">
        <f t="shared" si="18"/>
        <v>27000</v>
      </c>
      <c r="J190" s="110" t="s">
        <v>90</v>
      </c>
      <c r="K190" s="188"/>
    </row>
    <row r="191" spans="1:11" s="167" customFormat="1" ht="30" customHeight="1">
      <c r="A191" s="172" t="s">
        <v>24</v>
      </c>
      <c r="B191" s="211" t="s">
        <v>25</v>
      </c>
      <c r="C191" s="7" t="s">
        <v>395</v>
      </c>
      <c r="D191" s="51" t="s">
        <v>618</v>
      </c>
      <c r="E191" s="7" t="s">
        <v>27</v>
      </c>
      <c r="F191" s="210" t="s">
        <v>135</v>
      </c>
      <c r="G191" s="110">
        <v>8000</v>
      </c>
      <c r="H191" s="110">
        <v>1.5</v>
      </c>
      <c r="I191" s="195">
        <f t="shared" si="18"/>
        <v>12000</v>
      </c>
      <c r="J191" s="110" t="s">
        <v>90</v>
      </c>
      <c r="K191" s="188"/>
    </row>
    <row r="192" spans="1:11" s="167" customFormat="1" ht="30" customHeight="1">
      <c r="A192" s="172" t="s">
        <v>24</v>
      </c>
      <c r="B192" s="209" t="s">
        <v>25</v>
      </c>
      <c r="C192" s="7" t="s">
        <v>610</v>
      </c>
      <c r="D192" s="51" t="s">
        <v>619</v>
      </c>
      <c r="E192" s="7" t="s">
        <v>27</v>
      </c>
      <c r="F192" s="210" t="s">
        <v>611</v>
      </c>
      <c r="G192" s="110">
        <v>1500</v>
      </c>
      <c r="H192" s="110">
        <v>4</v>
      </c>
      <c r="I192" s="195">
        <f>H192*G192</f>
        <v>6000</v>
      </c>
      <c r="J192" s="110" t="s">
        <v>90</v>
      </c>
      <c r="K192" s="188"/>
    </row>
    <row r="193" spans="1:11" s="167" customFormat="1" ht="30" customHeight="1">
      <c r="A193" s="172" t="s">
        <v>24</v>
      </c>
      <c r="B193" s="209" t="s">
        <v>25</v>
      </c>
      <c r="C193" s="7" t="s">
        <v>612</v>
      </c>
      <c r="D193" s="212" t="s">
        <v>609</v>
      </c>
      <c r="E193" s="7" t="s">
        <v>27</v>
      </c>
      <c r="F193" s="210" t="s">
        <v>348</v>
      </c>
      <c r="G193" s="110">
        <v>3000</v>
      </c>
      <c r="H193" s="110">
        <v>2</v>
      </c>
      <c r="I193" s="195">
        <f t="shared" si="18"/>
        <v>6000</v>
      </c>
      <c r="J193" s="110" t="s">
        <v>90</v>
      </c>
      <c r="K193" s="188"/>
    </row>
    <row r="194" spans="1:11" s="167" customFormat="1" ht="30" customHeight="1">
      <c r="A194" s="172" t="s">
        <v>24</v>
      </c>
      <c r="B194" s="209" t="s">
        <v>25</v>
      </c>
      <c r="C194" s="7" t="s">
        <v>613</v>
      </c>
      <c r="D194" s="212" t="s">
        <v>620</v>
      </c>
      <c r="E194" s="7" t="s">
        <v>27</v>
      </c>
      <c r="F194" s="210" t="s">
        <v>365</v>
      </c>
      <c r="G194" s="110">
        <v>500</v>
      </c>
      <c r="H194" s="110">
        <v>3</v>
      </c>
      <c r="I194" s="195">
        <f t="shared" si="18"/>
        <v>1500</v>
      </c>
      <c r="J194" s="110" t="s">
        <v>90</v>
      </c>
      <c r="K194" s="188"/>
    </row>
    <row r="195" spans="1:11" s="167" customFormat="1" ht="30" customHeight="1">
      <c r="A195" s="172" t="s">
        <v>24</v>
      </c>
      <c r="B195" s="209" t="s">
        <v>25</v>
      </c>
      <c r="C195" s="7" t="s">
        <v>614</v>
      </c>
      <c r="D195" s="212" t="s">
        <v>621</v>
      </c>
      <c r="E195" s="7" t="s">
        <v>27</v>
      </c>
      <c r="F195" s="210" t="s">
        <v>365</v>
      </c>
      <c r="G195" s="110">
        <v>200</v>
      </c>
      <c r="H195" s="110">
        <v>21</v>
      </c>
      <c r="I195" s="195">
        <f t="shared" ref="I195" si="19">H195*G195</f>
        <v>4200</v>
      </c>
      <c r="J195" s="110" t="s">
        <v>90</v>
      </c>
      <c r="K195" s="188"/>
    </row>
    <row r="196" spans="1:11" s="167" customFormat="1" ht="30" customHeight="1">
      <c r="A196" s="172" t="s">
        <v>24</v>
      </c>
      <c r="B196" s="209" t="s">
        <v>25</v>
      </c>
      <c r="C196" s="7" t="s">
        <v>396</v>
      </c>
      <c r="D196" s="51" t="s">
        <v>615</v>
      </c>
      <c r="E196" s="7" t="s">
        <v>35</v>
      </c>
      <c r="F196" s="210" t="s">
        <v>135</v>
      </c>
      <c r="G196" s="110">
        <v>5000</v>
      </c>
      <c r="H196" s="110">
        <v>2</v>
      </c>
      <c r="I196" s="195">
        <f>H196*G196*3</f>
        <v>30000</v>
      </c>
      <c r="J196" s="110" t="s">
        <v>90</v>
      </c>
      <c r="K196" s="188"/>
    </row>
    <row r="197" spans="1:11" s="167" customFormat="1" ht="30" customHeight="1">
      <c r="A197" s="172" t="s">
        <v>24</v>
      </c>
      <c r="B197" s="209" t="s">
        <v>25</v>
      </c>
      <c r="C197" s="7" t="s">
        <v>397</v>
      </c>
      <c r="D197" s="51" t="s">
        <v>622</v>
      </c>
      <c r="E197" s="7" t="s">
        <v>35</v>
      </c>
      <c r="F197" s="210" t="s">
        <v>135</v>
      </c>
      <c r="G197" s="110">
        <v>3000</v>
      </c>
      <c r="H197" s="110">
        <v>4</v>
      </c>
      <c r="I197" s="195">
        <f t="shared" ref="I197:I202" si="20">H197*G197*3</f>
        <v>36000</v>
      </c>
      <c r="J197" s="110" t="s">
        <v>90</v>
      </c>
      <c r="K197" s="188"/>
    </row>
    <row r="198" spans="1:11" s="167" customFormat="1" ht="30" customHeight="1">
      <c r="A198" s="172" t="s">
        <v>24</v>
      </c>
      <c r="B198" s="209" t="s">
        <v>25</v>
      </c>
      <c r="C198" s="7" t="s">
        <v>398</v>
      </c>
      <c r="D198" s="51" t="s">
        <v>623</v>
      </c>
      <c r="E198" s="7" t="s">
        <v>35</v>
      </c>
      <c r="F198" s="210" t="s">
        <v>135</v>
      </c>
      <c r="G198" s="110">
        <v>3000</v>
      </c>
      <c r="H198" s="110">
        <v>4</v>
      </c>
      <c r="I198" s="195">
        <f t="shared" si="20"/>
        <v>36000</v>
      </c>
      <c r="J198" s="110" t="s">
        <v>90</v>
      </c>
      <c r="K198" s="188"/>
    </row>
    <row r="199" spans="1:11" s="167" customFormat="1" ht="30" customHeight="1">
      <c r="A199" s="172" t="s">
        <v>24</v>
      </c>
      <c r="B199" s="209" t="s">
        <v>25</v>
      </c>
      <c r="C199" s="7" t="s">
        <v>627</v>
      </c>
      <c r="D199" s="212" t="s">
        <v>625</v>
      </c>
      <c r="E199" s="7" t="s">
        <v>27</v>
      </c>
      <c r="F199" s="210" t="s">
        <v>365</v>
      </c>
      <c r="G199" s="110">
        <v>200</v>
      </c>
      <c r="H199" s="110">
        <v>2</v>
      </c>
      <c r="I199" s="195">
        <f t="shared" ref="I199" si="21">H199*G199*3</f>
        <v>1200</v>
      </c>
      <c r="J199" s="110" t="s">
        <v>90</v>
      </c>
      <c r="K199" s="188"/>
    </row>
    <row r="200" spans="1:11" s="167" customFormat="1" ht="30" customHeight="1">
      <c r="A200" s="172" t="s">
        <v>24</v>
      </c>
      <c r="B200" s="209" t="s">
        <v>25</v>
      </c>
      <c r="C200" s="7" t="s">
        <v>626</v>
      </c>
      <c r="D200" s="212" t="s">
        <v>624</v>
      </c>
      <c r="E200" s="7" t="s">
        <v>27</v>
      </c>
      <c r="F200" s="210" t="s">
        <v>365</v>
      </c>
      <c r="G200" s="110">
        <v>200</v>
      </c>
      <c r="H200" s="110">
        <v>8</v>
      </c>
      <c r="I200" s="195">
        <f t="shared" si="20"/>
        <v>4800</v>
      </c>
      <c r="J200" s="110" t="s">
        <v>90</v>
      </c>
      <c r="K200" s="188"/>
    </row>
    <row r="201" spans="1:11" s="167" customFormat="1" ht="30" customHeight="1">
      <c r="A201" s="172" t="s">
        <v>24</v>
      </c>
      <c r="B201" s="209" t="s">
        <v>25</v>
      </c>
      <c r="C201" s="7" t="s">
        <v>399</v>
      </c>
      <c r="D201" s="51" t="s">
        <v>629</v>
      </c>
      <c r="E201" s="7" t="s">
        <v>27</v>
      </c>
      <c r="F201" s="210" t="s">
        <v>140</v>
      </c>
      <c r="G201" s="110">
        <v>1000</v>
      </c>
      <c r="H201" s="110">
        <v>4</v>
      </c>
      <c r="I201" s="195">
        <f t="shared" si="18"/>
        <v>4000</v>
      </c>
      <c r="J201" s="110" t="s">
        <v>90</v>
      </c>
      <c r="K201" s="188"/>
    </row>
    <row r="202" spans="1:11" s="167" customFormat="1" ht="30" customHeight="1">
      <c r="A202" s="172" t="s">
        <v>24</v>
      </c>
      <c r="B202" s="209" t="s">
        <v>25</v>
      </c>
      <c r="C202" s="7" t="s">
        <v>628</v>
      </c>
      <c r="D202" s="51"/>
      <c r="E202" s="7" t="s">
        <v>27</v>
      </c>
      <c r="F202" s="210" t="s">
        <v>140</v>
      </c>
      <c r="G202" s="110">
        <v>1500</v>
      </c>
      <c r="H202" s="110">
        <v>1</v>
      </c>
      <c r="I202" s="195">
        <f t="shared" si="20"/>
        <v>4500</v>
      </c>
      <c r="J202" s="110" t="s">
        <v>90</v>
      </c>
      <c r="K202" s="188"/>
    </row>
    <row r="203" spans="1:11" s="167" customFormat="1" ht="48">
      <c r="A203" s="172" t="s">
        <v>24</v>
      </c>
      <c r="B203" s="211" t="s">
        <v>25</v>
      </c>
      <c r="C203" s="7" t="s">
        <v>136</v>
      </c>
      <c r="D203" s="212" t="s">
        <v>400</v>
      </c>
      <c r="E203" s="7" t="s">
        <v>27</v>
      </c>
      <c r="F203" s="210" t="s">
        <v>135</v>
      </c>
      <c r="G203" s="110">
        <v>1000</v>
      </c>
      <c r="H203" s="110">
        <v>6</v>
      </c>
      <c r="I203" s="195">
        <f t="shared" si="18"/>
        <v>6000</v>
      </c>
      <c r="J203" s="110" t="s">
        <v>63</v>
      </c>
      <c r="K203" s="188"/>
    </row>
    <row r="204" spans="1:11" s="167" customFormat="1" ht="30" customHeight="1">
      <c r="A204" s="172" t="s">
        <v>24</v>
      </c>
      <c r="B204" s="211" t="s">
        <v>25</v>
      </c>
      <c r="C204" s="7" t="s">
        <v>137</v>
      </c>
      <c r="D204" s="212" t="s">
        <v>345</v>
      </c>
      <c r="E204" s="7" t="s">
        <v>27</v>
      </c>
      <c r="F204" s="210" t="s">
        <v>135</v>
      </c>
      <c r="G204" s="110">
        <v>800</v>
      </c>
      <c r="H204" s="110">
        <v>14</v>
      </c>
      <c r="I204" s="195">
        <f t="shared" si="18"/>
        <v>11200</v>
      </c>
      <c r="J204" s="110" t="s">
        <v>63</v>
      </c>
      <c r="K204" s="188"/>
    </row>
    <row r="205" spans="1:11" s="167" customFormat="1" ht="30" customHeight="1">
      <c r="A205" s="172" t="s">
        <v>24</v>
      </c>
      <c r="B205" s="211" t="s">
        <v>25</v>
      </c>
      <c r="C205" s="7" t="s">
        <v>138</v>
      </c>
      <c r="D205" s="212" t="s">
        <v>346</v>
      </c>
      <c r="E205" s="7" t="s">
        <v>27</v>
      </c>
      <c r="F205" s="210" t="s">
        <v>135</v>
      </c>
      <c r="G205" s="110">
        <v>500</v>
      </c>
      <c r="H205" s="110">
        <v>14</v>
      </c>
      <c r="I205" s="195">
        <f t="shared" si="18"/>
        <v>7000</v>
      </c>
      <c r="J205" s="110" t="s">
        <v>63</v>
      </c>
      <c r="K205" s="188"/>
    </row>
    <row r="206" spans="1:11" s="167" customFormat="1" ht="30" customHeight="1">
      <c r="A206" s="172" t="s">
        <v>24</v>
      </c>
      <c r="B206" s="211" t="s">
        <v>25</v>
      </c>
      <c r="C206" s="7" t="s">
        <v>139</v>
      </c>
      <c r="D206" s="212" t="s">
        <v>283</v>
      </c>
      <c r="E206" s="7" t="s">
        <v>27</v>
      </c>
      <c r="F206" s="210" t="s">
        <v>135</v>
      </c>
      <c r="G206" s="110">
        <v>500</v>
      </c>
      <c r="H206" s="110">
        <v>12</v>
      </c>
      <c r="I206" s="195">
        <f t="shared" si="18"/>
        <v>6000</v>
      </c>
      <c r="J206" s="110" t="s">
        <v>63</v>
      </c>
      <c r="K206" s="188"/>
    </row>
    <row r="207" spans="1:11" s="167" customFormat="1" ht="30" customHeight="1">
      <c r="A207" s="172" t="s">
        <v>24</v>
      </c>
      <c r="B207" s="7" t="s">
        <v>25</v>
      </c>
      <c r="C207" s="192" t="s">
        <v>176</v>
      </c>
      <c r="D207" s="207" t="s">
        <v>284</v>
      </c>
      <c r="E207" s="7" t="s">
        <v>27</v>
      </c>
      <c r="F207" s="208" t="s">
        <v>135</v>
      </c>
      <c r="G207" s="110">
        <v>500</v>
      </c>
      <c r="H207" s="110">
        <v>12</v>
      </c>
      <c r="I207" s="195">
        <f t="shared" si="18"/>
        <v>6000</v>
      </c>
      <c r="J207" s="110" t="s">
        <v>63</v>
      </c>
      <c r="K207" s="188"/>
    </row>
    <row r="208" spans="1:11" s="167" customFormat="1" ht="30" customHeight="1">
      <c r="A208" s="172" t="s">
        <v>41</v>
      </c>
      <c r="B208" s="204" t="s">
        <v>41</v>
      </c>
      <c r="C208" s="19" t="s">
        <v>141</v>
      </c>
      <c r="D208" s="214" t="s">
        <v>347</v>
      </c>
      <c r="E208" s="7" t="s">
        <v>27</v>
      </c>
      <c r="F208" s="213" t="s">
        <v>348</v>
      </c>
      <c r="G208" s="110">
        <v>5000</v>
      </c>
      <c r="H208" s="110">
        <v>4</v>
      </c>
      <c r="I208" s="195">
        <f t="shared" si="18"/>
        <v>20000</v>
      </c>
      <c r="J208" s="110" t="s">
        <v>63</v>
      </c>
      <c r="K208" s="188" t="s">
        <v>679</v>
      </c>
    </row>
    <row r="209" spans="1:55" s="167" customFormat="1" ht="30" customHeight="1">
      <c r="A209" s="172" t="s">
        <v>41</v>
      </c>
      <c r="B209" s="204" t="s">
        <v>41</v>
      </c>
      <c r="C209" s="19" t="s">
        <v>142</v>
      </c>
      <c r="D209" s="19" t="s">
        <v>630</v>
      </c>
      <c r="E209" s="7" t="s">
        <v>27</v>
      </c>
      <c r="F209" s="213" t="s">
        <v>135</v>
      </c>
      <c r="G209" s="110">
        <v>1200</v>
      </c>
      <c r="H209" s="110">
        <v>4</v>
      </c>
      <c r="I209" s="195">
        <f t="shared" si="18"/>
        <v>4800</v>
      </c>
      <c r="J209" s="110" t="s">
        <v>63</v>
      </c>
      <c r="K209" s="188"/>
    </row>
    <row r="210" spans="1:55" s="167" customFormat="1" ht="30" customHeight="1">
      <c r="A210" s="172" t="s">
        <v>41</v>
      </c>
      <c r="B210" s="204" t="s">
        <v>41</v>
      </c>
      <c r="C210" s="19" t="s">
        <v>142</v>
      </c>
      <c r="D210" s="19" t="s">
        <v>631</v>
      </c>
      <c r="E210" s="7" t="s">
        <v>27</v>
      </c>
      <c r="F210" s="213" t="s">
        <v>135</v>
      </c>
      <c r="G210" s="110">
        <v>1500</v>
      </c>
      <c r="H210" s="110">
        <v>4</v>
      </c>
      <c r="I210" s="195">
        <f t="shared" ref="I210:I215" si="22">H210*G210</f>
        <v>6000</v>
      </c>
      <c r="J210" s="110" t="s">
        <v>63</v>
      </c>
      <c r="K210" s="188"/>
    </row>
    <row r="211" spans="1:55" s="167" customFormat="1" ht="30" customHeight="1">
      <c r="A211" s="172" t="s">
        <v>41</v>
      </c>
      <c r="B211" s="204" t="s">
        <v>41</v>
      </c>
      <c r="C211" s="19" t="s">
        <v>142</v>
      </c>
      <c r="D211" s="19" t="s">
        <v>632</v>
      </c>
      <c r="E211" s="7" t="s">
        <v>27</v>
      </c>
      <c r="F211" s="213" t="s">
        <v>135</v>
      </c>
      <c r="G211" s="110">
        <v>1500</v>
      </c>
      <c r="H211" s="110">
        <v>4</v>
      </c>
      <c r="I211" s="195">
        <f t="shared" si="22"/>
        <v>6000</v>
      </c>
      <c r="J211" s="110" t="s">
        <v>63</v>
      </c>
      <c r="K211" s="188"/>
    </row>
    <row r="212" spans="1:55" s="167" customFormat="1" ht="30" customHeight="1">
      <c r="A212" s="172" t="s">
        <v>41</v>
      </c>
      <c r="B212" s="204" t="s">
        <v>41</v>
      </c>
      <c r="C212" s="19" t="s">
        <v>143</v>
      </c>
      <c r="D212" s="19" t="s">
        <v>633</v>
      </c>
      <c r="E212" s="7" t="s">
        <v>27</v>
      </c>
      <c r="F212" s="213" t="s">
        <v>135</v>
      </c>
      <c r="G212" s="110">
        <v>500</v>
      </c>
      <c r="H212" s="110">
        <v>5</v>
      </c>
      <c r="I212" s="195">
        <f t="shared" si="22"/>
        <v>2500</v>
      </c>
      <c r="J212" s="110" t="s">
        <v>63</v>
      </c>
      <c r="K212" s="188"/>
    </row>
    <row r="213" spans="1:55" s="167" customFormat="1" ht="30" customHeight="1">
      <c r="A213" s="172" t="s">
        <v>41</v>
      </c>
      <c r="B213" s="204" t="s">
        <v>41</v>
      </c>
      <c r="C213" s="19" t="s">
        <v>143</v>
      </c>
      <c r="D213" s="19" t="s">
        <v>633</v>
      </c>
      <c r="E213" s="7" t="s">
        <v>27</v>
      </c>
      <c r="F213" s="213" t="s">
        <v>135</v>
      </c>
      <c r="G213" s="110">
        <v>500</v>
      </c>
      <c r="H213" s="110">
        <v>5</v>
      </c>
      <c r="I213" s="195">
        <f t="shared" si="22"/>
        <v>2500</v>
      </c>
      <c r="J213" s="110" t="s">
        <v>63</v>
      </c>
      <c r="K213" s="188"/>
    </row>
    <row r="214" spans="1:55" s="167" customFormat="1" ht="30" customHeight="1">
      <c r="A214" s="172" t="s">
        <v>41</v>
      </c>
      <c r="B214" s="204" t="s">
        <v>41</v>
      </c>
      <c r="C214" s="19" t="s">
        <v>143</v>
      </c>
      <c r="D214" s="19" t="s">
        <v>633</v>
      </c>
      <c r="E214" s="7" t="s">
        <v>27</v>
      </c>
      <c r="F214" s="213" t="s">
        <v>135</v>
      </c>
      <c r="G214" s="110">
        <v>500</v>
      </c>
      <c r="H214" s="110">
        <v>5</v>
      </c>
      <c r="I214" s="195">
        <f t="shared" si="22"/>
        <v>2500</v>
      </c>
      <c r="J214" s="110" t="s">
        <v>63</v>
      </c>
      <c r="K214" s="188"/>
    </row>
    <row r="215" spans="1:55" s="167" customFormat="1" ht="30" customHeight="1">
      <c r="A215" s="172" t="s">
        <v>41</v>
      </c>
      <c r="B215" s="204" t="s">
        <v>41</v>
      </c>
      <c r="C215" s="215" t="s">
        <v>144</v>
      </c>
      <c r="D215" s="214" t="s">
        <v>201</v>
      </c>
      <c r="E215" s="7" t="s">
        <v>27</v>
      </c>
      <c r="F215" s="213" t="s">
        <v>135</v>
      </c>
      <c r="G215" s="110">
        <v>200</v>
      </c>
      <c r="H215" s="110">
        <v>24</v>
      </c>
      <c r="I215" s="195">
        <f t="shared" si="22"/>
        <v>4800</v>
      </c>
      <c r="J215" s="110" t="s">
        <v>63</v>
      </c>
      <c r="K215" s="188"/>
    </row>
    <row r="216" spans="1:55" s="167" customFormat="1" ht="30" customHeight="1">
      <c r="A216" s="216"/>
      <c r="B216" s="217"/>
      <c r="C216" s="218"/>
      <c r="D216" s="219"/>
      <c r="E216" s="187"/>
      <c r="F216" s="219"/>
      <c r="G216" s="110"/>
      <c r="H216" s="110"/>
      <c r="I216" s="194"/>
      <c r="J216" s="110"/>
      <c r="K216" s="188"/>
    </row>
    <row r="217" spans="1:55" ht="30" customHeight="1">
      <c r="A217" s="307" t="s">
        <v>175</v>
      </c>
      <c r="B217" s="308"/>
      <c r="C217" s="308"/>
      <c r="D217" s="308"/>
      <c r="E217" s="308"/>
      <c r="F217" s="308"/>
      <c r="G217" s="308"/>
      <c r="H217" s="309"/>
      <c r="I217" s="220">
        <f>SUM(I15:I216)</f>
        <v>2752560</v>
      </c>
      <c r="J217" s="19"/>
      <c r="K217" s="188"/>
    </row>
    <row r="218" spans="1:55" ht="30" customHeight="1">
      <c r="A218" s="307" t="s">
        <v>254</v>
      </c>
      <c r="B218" s="308"/>
      <c r="C218" s="308"/>
      <c r="D218" s="308"/>
      <c r="E218" s="308"/>
      <c r="F218" s="308"/>
      <c r="G218" s="308"/>
      <c r="H218" s="309"/>
      <c r="I218" s="220"/>
      <c r="J218" s="19"/>
      <c r="K218" s="188"/>
    </row>
    <row r="219" spans="1:55" s="222" customFormat="1" ht="40.25" customHeight="1">
      <c r="A219" s="310" t="s">
        <v>146</v>
      </c>
      <c r="B219" s="311"/>
      <c r="C219" s="311"/>
      <c r="D219" s="311"/>
      <c r="E219" s="311"/>
      <c r="F219" s="311"/>
      <c r="G219" s="311"/>
      <c r="H219" s="312"/>
      <c r="I219" s="221">
        <f>SUM(I15:I216)-I203--I204-I205-I206-I207-I208-I209-I210-I211-I212-I213-I214-I215</f>
        <v>2689660</v>
      </c>
      <c r="J219" s="7"/>
      <c r="K219" s="188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</row>
    <row r="220" spans="1:55" s="226" customFormat="1" ht="40.25" customHeight="1">
      <c r="A220" s="300" t="s">
        <v>147</v>
      </c>
      <c r="B220" s="301"/>
      <c r="C220" s="302"/>
      <c r="D220" s="300" t="s">
        <v>94</v>
      </c>
      <c r="E220" s="301"/>
      <c r="F220" s="301"/>
      <c r="G220" s="302"/>
      <c r="H220" s="223">
        <v>0.1</v>
      </c>
      <c r="I220" s="224">
        <f>I219*H220</f>
        <v>268966</v>
      </c>
      <c r="J220" s="194"/>
      <c r="K220" s="188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  <c r="AP220" s="225"/>
      <c r="AQ220" s="225"/>
      <c r="AR220" s="225"/>
      <c r="AS220" s="225"/>
      <c r="AT220" s="225"/>
      <c r="AU220" s="225"/>
      <c r="AV220" s="225"/>
      <c r="AW220" s="225"/>
      <c r="AX220" s="225"/>
      <c r="AY220" s="225"/>
      <c r="AZ220" s="225"/>
      <c r="BA220" s="225"/>
      <c r="BB220" s="225"/>
      <c r="BC220" s="225"/>
    </row>
    <row r="221" spans="1:55" s="228" customFormat="1" ht="40.25" customHeight="1">
      <c r="A221" s="298" t="s">
        <v>95</v>
      </c>
      <c r="B221" s="298"/>
      <c r="C221" s="298"/>
      <c r="D221" s="298"/>
      <c r="E221" s="298"/>
      <c r="F221" s="298"/>
      <c r="G221" s="298"/>
      <c r="H221" s="299"/>
      <c r="I221" s="227">
        <f>I217+I220</f>
        <v>3021526</v>
      </c>
      <c r="J221" s="194"/>
      <c r="K221" s="188"/>
    </row>
    <row r="222" spans="1:55" s="228" customFormat="1" ht="40.25" customHeight="1">
      <c r="A222" s="296" t="s">
        <v>96</v>
      </c>
      <c r="B222" s="296"/>
      <c r="C222" s="296"/>
      <c r="D222" s="296"/>
      <c r="E222" s="296"/>
      <c r="F222" s="296"/>
      <c r="G222" s="297"/>
      <c r="H222" s="229">
        <v>0.06</v>
      </c>
      <c r="I222" s="230">
        <f>I221*H222</f>
        <v>181291.56</v>
      </c>
      <c r="J222" s="194"/>
      <c r="K222" s="188"/>
    </row>
  </sheetData>
  <sheetProtection formatRows="0" insertRows="0"/>
  <protectedRanges>
    <protectedRange password="C46F" sqref="G221" name="区域1_1_2" securityDescriptor=""/>
  </protectedRanges>
  <autoFilter ref="A14:K215"/>
  <mergeCells count="14">
    <mergeCell ref="A3:F4"/>
    <mergeCell ref="D220:G220"/>
    <mergeCell ref="A217:H217"/>
    <mergeCell ref="A218:H218"/>
    <mergeCell ref="A219:H219"/>
    <mergeCell ref="G13:J13"/>
    <mergeCell ref="B13:F13"/>
    <mergeCell ref="B167:B184"/>
    <mergeCell ref="K141:K143"/>
    <mergeCell ref="K105:K107"/>
    <mergeCell ref="A222:G222"/>
    <mergeCell ref="A221:H221"/>
    <mergeCell ref="A220:C220"/>
    <mergeCell ref="K166:K184"/>
  </mergeCells>
  <phoneticPr fontId="3" type="noConversion"/>
  <dataValidations count="2">
    <dataValidation type="list" showInputMessage="1" showErrorMessage="1" sqref="E47:E161 E31:E37 E164:E216">
      <formula1>#REF!</formula1>
    </dataValidation>
    <dataValidation type="list" showInputMessage="1" showErrorMessage="1" sqref="E162:E163">
      <formula1>#REF!</formula1>
    </dataValidation>
  </dataValidations>
  <pageMargins left="0.69930555555555596" right="0.69930555555555596" top="0.75" bottom="0.75" header="0.3" footer="0.3"/>
  <pageSetup paperSize="9" scale="31" orientation="portrait"/>
  <ignoredErrors>
    <ignoredError sqref="I76 I203:I204 I201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Sheet3!$B$2:$B$6</xm:f>
          </x14:formula1>
          <xm:sqref>E223:E617 E15:E30 E38:E46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showGridLines="0" view="pageBreakPreview" topLeftCell="A3" zoomScale="75" zoomScaleNormal="75" zoomScaleSheetLayoutView="88" zoomScalePageLayoutView="75" workbookViewId="0">
      <selection activeCell="A19" sqref="A19:XFD19"/>
    </sheetView>
  </sheetViews>
  <sheetFormatPr baseColWidth="10" defaultColWidth="8.7109375" defaultRowHeight="16" x14ac:dyDescent="0"/>
  <cols>
    <col min="1" max="1" width="27.28515625" style="39" customWidth="1"/>
    <col min="2" max="2" width="29" style="39" customWidth="1"/>
    <col min="3" max="3" width="33" style="39" customWidth="1"/>
    <col min="4" max="4" width="12.85546875" style="39" customWidth="1"/>
    <col min="5" max="5" width="10.7109375" style="38" bestFit="1" customWidth="1"/>
    <col min="6" max="6" width="8.28515625" style="38" bestFit="1" customWidth="1"/>
    <col min="7" max="7" width="11.7109375" style="38" bestFit="1" customWidth="1"/>
    <col min="8" max="8" width="15.140625" style="38" bestFit="1" customWidth="1"/>
    <col min="9" max="9" width="26.28515625" style="38" customWidth="1"/>
    <col min="10" max="16384" width="8.7109375" style="39"/>
  </cols>
  <sheetData>
    <row r="1" spans="1:12" s="22" customFormat="1" ht="42" customHeight="1">
      <c r="A1" s="290" t="s">
        <v>148</v>
      </c>
      <c r="B1" s="290"/>
      <c r="C1" s="290"/>
      <c r="D1" s="290"/>
      <c r="E1" s="21"/>
      <c r="F1" s="21"/>
      <c r="H1" s="21"/>
    </row>
    <row r="2" spans="1:12" s="22" customFormat="1" ht="9" customHeight="1">
      <c r="A2" s="23"/>
      <c r="B2" s="23"/>
      <c r="C2" s="23"/>
      <c r="D2" s="23"/>
      <c r="E2" s="23"/>
      <c r="F2" s="23"/>
      <c r="G2" s="23"/>
      <c r="H2" s="21"/>
    </row>
    <row r="3" spans="1:12" s="22" customFormat="1" ht="5.25" customHeight="1">
      <c r="A3" s="24"/>
      <c r="B3" s="24"/>
      <c r="C3" s="24"/>
      <c r="D3" s="25"/>
      <c r="E3" s="25"/>
      <c r="F3" s="25"/>
      <c r="G3" s="25"/>
      <c r="H3" s="21"/>
    </row>
    <row r="4" spans="1:12" s="22" customFormat="1" ht="20.25" customHeight="1">
      <c r="A4" s="25" t="s">
        <v>54</v>
      </c>
      <c r="B4" s="25"/>
      <c r="C4" s="25"/>
      <c r="D4" s="25"/>
      <c r="E4" s="25"/>
      <c r="F4" s="25"/>
      <c r="G4" s="25"/>
      <c r="H4" s="21"/>
    </row>
    <row r="5" spans="1:12" s="28" customFormat="1" ht="20.25" customHeight="1">
      <c r="A5" s="26" t="s">
        <v>55</v>
      </c>
      <c r="B5" s="27"/>
      <c r="C5" s="27"/>
      <c r="D5" s="27"/>
      <c r="E5" s="12"/>
      <c r="F5" s="12"/>
      <c r="G5" s="12"/>
    </row>
    <row r="6" spans="1:12" s="28" customFormat="1" ht="20.25" customHeight="1">
      <c r="A6" s="29" t="s">
        <v>56</v>
      </c>
      <c r="B6" s="30" t="s">
        <v>98</v>
      </c>
      <c r="C6" s="27"/>
      <c r="D6" s="27"/>
      <c r="E6" s="12"/>
      <c r="F6" s="12"/>
      <c r="G6" s="12"/>
    </row>
    <row r="7" spans="1:12" s="34" customFormat="1" ht="20.25" customHeight="1">
      <c r="A7" s="29" t="s">
        <v>56</v>
      </c>
      <c r="B7" s="31" t="s">
        <v>57</v>
      </c>
      <c r="C7" s="32"/>
      <c r="D7" s="32"/>
      <c r="E7" s="32"/>
      <c r="F7" s="32"/>
      <c r="G7" s="33"/>
      <c r="H7" s="33"/>
      <c r="I7" s="33"/>
    </row>
    <row r="8" spans="1:12" s="34" customFormat="1" ht="20.25" customHeight="1">
      <c r="A8" s="29" t="s">
        <v>56</v>
      </c>
      <c r="B8" s="31" t="s">
        <v>58</v>
      </c>
      <c r="C8" s="32"/>
      <c r="D8" s="32"/>
      <c r="E8" s="32"/>
      <c r="F8" s="32"/>
      <c r="G8" s="33"/>
      <c r="H8" s="33"/>
      <c r="I8" s="33"/>
    </row>
    <row r="9" spans="1:12" s="28" customFormat="1" ht="20.25" customHeight="1">
      <c r="A9" s="29" t="s">
        <v>56</v>
      </c>
      <c r="B9" s="30" t="s">
        <v>99</v>
      </c>
      <c r="C9" s="27"/>
      <c r="D9" s="35"/>
      <c r="E9" s="12"/>
      <c r="F9" s="12"/>
      <c r="G9" s="12"/>
    </row>
    <row r="10" spans="1:12">
      <c r="A10" s="36"/>
      <c r="B10" s="36"/>
      <c r="C10" s="36"/>
      <c r="D10" s="37"/>
      <c r="E10" s="37"/>
      <c r="F10" s="37"/>
      <c r="G10" s="37"/>
      <c r="I10" s="39"/>
    </row>
    <row r="11" spans="1:12" ht="40.25" customHeight="1">
      <c r="A11" s="329"/>
      <c r="B11" s="329"/>
      <c r="C11" s="329"/>
      <c r="D11" s="329"/>
      <c r="E11" s="291" t="s">
        <v>59</v>
      </c>
      <c r="F11" s="292"/>
      <c r="G11" s="292"/>
      <c r="H11" s="292"/>
      <c r="I11" s="93"/>
    </row>
    <row r="12" spans="1:12" ht="40.25" customHeight="1">
      <c r="A12" s="40" t="s">
        <v>149</v>
      </c>
      <c r="B12" s="41" t="s">
        <v>19</v>
      </c>
      <c r="C12" s="40" t="s">
        <v>101</v>
      </c>
      <c r="D12" s="40" t="s">
        <v>102</v>
      </c>
      <c r="E12" s="40" t="s">
        <v>103</v>
      </c>
      <c r="F12" s="42" t="s">
        <v>104</v>
      </c>
      <c r="G12" s="42" t="s">
        <v>105</v>
      </c>
      <c r="H12" s="42" t="s">
        <v>495</v>
      </c>
      <c r="I12" s="43" t="s">
        <v>60</v>
      </c>
    </row>
    <row r="13" spans="1:12" s="21" customFormat="1" ht="35.25" customHeight="1">
      <c r="A13" s="44" t="s">
        <v>199</v>
      </c>
      <c r="B13" s="45" t="s">
        <v>182</v>
      </c>
      <c r="C13" s="46" t="s">
        <v>150</v>
      </c>
      <c r="D13" s="47" t="s">
        <v>151</v>
      </c>
      <c r="E13" s="48">
        <v>3000</v>
      </c>
      <c r="F13" s="48">
        <v>1</v>
      </c>
      <c r="G13" s="49">
        <f>F13*E13</f>
        <v>3000</v>
      </c>
      <c r="H13" s="48" t="s">
        <v>63</v>
      </c>
      <c r="I13" s="50"/>
      <c r="J13" s="22"/>
      <c r="K13" s="22"/>
      <c r="L13" s="22"/>
    </row>
    <row r="14" spans="1:12" s="21" customFormat="1" ht="35.25" customHeight="1">
      <c r="A14" s="44" t="s">
        <v>199</v>
      </c>
      <c r="B14" s="45" t="s">
        <v>472</v>
      </c>
      <c r="C14" s="46" t="s">
        <v>634</v>
      </c>
      <c r="D14" s="47" t="s">
        <v>338</v>
      </c>
      <c r="E14" s="48">
        <v>10000</v>
      </c>
      <c r="F14" s="48">
        <v>1</v>
      </c>
      <c r="G14" s="49">
        <f>F14*E14</f>
        <v>10000</v>
      </c>
      <c r="H14" s="48" t="s">
        <v>473</v>
      </c>
      <c r="I14" s="50"/>
      <c r="J14" s="22"/>
      <c r="K14" s="22"/>
      <c r="L14" s="22"/>
    </row>
    <row r="15" spans="1:12" s="21" customFormat="1" ht="36" customHeight="1">
      <c r="A15" s="44" t="s">
        <v>199</v>
      </c>
      <c r="B15" s="45" t="s">
        <v>461</v>
      </c>
      <c r="C15" s="46" t="s">
        <v>647</v>
      </c>
      <c r="D15" s="47" t="s">
        <v>338</v>
      </c>
      <c r="E15" s="48">
        <v>5000</v>
      </c>
      <c r="F15" s="48">
        <v>2</v>
      </c>
      <c r="G15" s="49">
        <f t="shared" ref="G15:G34" si="0">F15*E15</f>
        <v>10000</v>
      </c>
      <c r="H15" s="53" t="s">
        <v>90</v>
      </c>
      <c r="I15" s="106"/>
      <c r="J15" s="22"/>
      <c r="K15" s="22"/>
      <c r="L15" s="22"/>
    </row>
    <row r="16" spans="1:12" s="21" customFormat="1" ht="35.25" customHeight="1">
      <c r="A16" s="44" t="s">
        <v>199</v>
      </c>
      <c r="B16" s="45" t="s">
        <v>462</v>
      </c>
      <c r="C16" s="46" t="s">
        <v>634</v>
      </c>
      <c r="D16" s="47" t="s">
        <v>338</v>
      </c>
      <c r="E16" s="48">
        <v>5000</v>
      </c>
      <c r="F16" s="48">
        <v>1</v>
      </c>
      <c r="G16" s="49">
        <f t="shared" si="0"/>
        <v>5000</v>
      </c>
      <c r="H16" s="53" t="s">
        <v>90</v>
      </c>
      <c r="I16" s="50"/>
      <c r="J16" s="22"/>
      <c r="K16" s="22"/>
      <c r="L16" s="22"/>
    </row>
    <row r="17" spans="1:12" s="21" customFormat="1" ht="35.25" customHeight="1">
      <c r="A17" s="44" t="s">
        <v>199</v>
      </c>
      <c r="B17" s="45" t="s">
        <v>646</v>
      </c>
      <c r="C17" s="46" t="s">
        <v>634</v>
      </c>
      <c r="D17" s="47" t="s">
        <v>338</v>
      </c>
      <c r="E17" s="48">
        <v>8000</v>
      </c>
      <c r="F17" s="48">
        <v>1</v>
      </c>
      <c r="G17" s="49">
        <f t="shared" si="0"/>
        <v>8000</v>
      </c>
      <c r="H17" s="53" t="s">
        <v>90</v>
      </c>
      <c r="I17" s="50"/>
      <c r="J17" s="22"/>
      <c r="K17" s="22"/>
      <c r="L17" s="22"/>
    </row>
    <row r="18" spans="1:12" s="21" customFormat="1" ht="35.25" customHeight="1">
      <c r="A18" s="44" t="s">
        <v>199</v>
      </c>
      <c r="B18" s="45" t="s">
        <v>463</v>
      </c>
      <c r="C18" s="46" t="s">
        <v>474</v>
      </c>
      <c r="D18" s="47" t="s">
        <v>338</v>
      </c>
      <c r="E18" s="48">
        <v>2000</v>
      </c>
      <c r="F18" s="48">
        <v>1</v>
      </c>
      <c r="G18" s="49">
        <f t="shared" si="0"/>
        <v>2000</v>
      </c>
      <c r="H18" s="53" t="s">
        <v>90</v>
      </c>
      <c r="I18" s="50"/>
      <c r="J18" s="22"/>
      <c r="K18" s="22"/>
      <c r="L18" s="22"/>
    </row>
    <row r="19" spans="1:12" s="21" customFormat="1" ht="35.25" customHeight="1">
      <c r="A19" s="44" t="s">
        <v>199</v>
      </c>
      <c r="B19" s="45" t="s">
        <v>464</v>
      </c>
      <c r="C19" s="46" t="s">
        <v>635</v>
      </c>
      <c r="D19" s="47" t="s">
        <v>338</v>
      </c>
      <c r="E19" s="48">
        <v>6000</v>
      </c>
      <c r="F19" s="48">
        <v>1</v>
      </c>
      <c r="G19" s="49">
        <f t="shared" si="0"/>
        <v>6000</v>
      </c>
      <c r="H19" s="53" t="s">
        <v>90</v>
      </c>
      <c r="I19" s="50"/>
      <c r="J19" s="22"/>
      <c r="K19" s="22"/>
      <c r="L19" s="22"/>
    </row>
    <row r="20" spans="1:12" s="21" customFormat="1" ht="35.25" customHeight="1">
      <c r="A20" s="44" t="s">
        <v>199</v>
      </c>
      <c r="B20" s="45" t="s">
        <v>465</v>
      </c>
      <c r="C20" s="46" t="s">
        <v>635</v>
      </c>
      <c r="D20" s="47" t="s">
        <v>338</v>
      </c>
      <c r="E20" s="48">
        <v>6000</v>
      </c>
      <c r="F20" s="48">
        <v>1</v>
      </c>
      <c r="G20" s="49">
        <f t="shared" si="0"/>
        <v>6000</v>
      </c>
      <c r="H20" s="53" t="s">
        <v>90</v>
      </c>
      <c r="I20" s="50"/>
      <c r="J20" s="22"/>
      <c r="K20" s="22"/>
      <c r="L20" s="22"/>
    </row>
    <row r="21" spans="1:12" s="21" customFormat="1" ht="35.25" customHeight="1">
      <c r="A21" s="44" t="s">
        <v>199</v>
      </c>
      <c r="B21" s="45" t="s">
        <v>466</v>
      </c>
      <c r="C21" s="46" t="s">
        <v>634</v>
      </c>
      <c r="D21" s="47" t="s">
        <v>338</v>
      </c>
      <c r="E21" s="48">
        <v>2000</v>
      </c>
      <c r="F21" s="48">
        <v>1</v>
      </c>
      <c r="G21" s="49">
        <f t="shared" si="0"/>
        <v>2000</v>
      </c>
      <c r="H21" s="53" t="s">
        <v>90</v>
      </c>
      <c r="I21" s="50"/>
      <c r="J21" s="22"/>
      <c r="K21" s="22"/>
      <c r="L21" s="22"/>
    </row>
    <row r="22" spans="1:12" s="21" customFormat="1" ht="35.25" customHeight="1">
      <c r="A22" s="44" t="s">
        <v>199</v>
      </c>
      <c r="B22" s="45" t="s">
        <v>467</v>
      </c>
      <c r="C22" s="46" t="s">
        <v>634</v>
      </c>
      <c r="D22" s="47" t="s">
        <v>338</v>
      </c>
      <c r="E22" s="48">
        <v>2500</v>
      </c>
      <c r="F22" s="48">
        <v>1</v>
      </c>
      <c r="G22" s="49">
        <f t="shared" si="0"/>
        <v>2500</v>
      </c>
      <c r="H22" s="53" t="s">
        <v>90</v>
      </c>
      <c r="I22" s="50"/>
      <c r="J22" s="22"/>
      <c r="K22" s="22"/>
      <c r="L22" s="22"/>
    </row>
    <row r="23" spans="1:12" s="21" customFormat="1" ht="35.25" customHeight="1">
      <c r="A23" s="44" t="s">
        <v>199</v>
      </c>
      <c r="B23" s="45" t="s">
        <v>468</v>
      </c>
      <c r="C23" s="46" t="s">
        <v>636</v>
      </c>
      <c r="D23" s="47" t="s">
        <v>338</v>
      </c>
      <c r="E23" s="48">
        <v>3500</v>
      </c>
      <c r="F23" s="48">
        <v>1</v>
      </c>
      <c r="G23" s="49">
        <f t="shared" si="0"/>
        <v>3500</v>
      </c>
      <c r="H23" s="53" t="s">
        <v>90</v>
      </c>
      <c r="I23" s="50"/>
      <c r="J23" s="22"/>
      <c r="K23" s="22"/>
      <c r="L23" s="22"/>
    </row>
    <row r="24" spans="1:12" s="21" customFormat="1" ht="35.25" customHeight="1">
      <c r="A24" s="44" t="s">
        <v>199</v>
      </c>
      <c r="B24" s="45" t="s">
        <v>469</v>
      </c>
      <c r="C24" s="46" t="s">
        <v>637</v>
      </c>
      <c r="D24" s="47" t="s">
        <v>338</v>
      </c>
      <c r="E24" s="48">
        <v>15000</v>
      </c>
      <c r="F24" s="48">
        <v>1</v>
      </c>
      <c r="G24" s="49">
        <f t="shared" si="0"/>
        <v>15000</v>
      </c>
      <c r="H24" s="53" t="s">
        <v>90</v>
      </c>
      <c r="I24" s="50"/>
      <c r="J24" s="22"/>
      <c r="K24" s="22"/>
      <c r="L24" s="22"/>
    </row>
    <row r="25" spans="1:12" s="21" customFormat="1" ht="35.25" customHeight="1">
      <c r="A25" s="44" t="s">
        <v>199</v>
      </c>
      <c r="B25" s="45" t="s">
        <v>487</v>
      </c>
      <c r="C25" s="46" t="s">
        <v>644</v>
      </c>
      <c r="D25" s="47" t="s">
        <v>490</v>
      </c>
      <c r="E25" s="48">
        <v>600</v>
      </c>
      <c r="F25" s="48">
        <v>8</v>
      </c>
      <c r="G25" s="49">
        <f t="shared" si="0"/>
        <v>4800</v>
      </c>
      <c r="H25" s="53" t="s">
        <v>90</v>
      </c>
      <c r="I25" s="50"/>
      <c r="J25" s="22"/>
      <c r="K25" s="22"/>
      <c r="L25" s="22"/>
    </row>
    <row r="26" spans="1:12" s="21" customFormat="1" ht="35.25" customHeight="1">
      <c r="A26" s="44" t="s">
        <v>199</v>
      </c>
      <c r="B26" s="45" t="s">
        <v>470</v>
      </c>
      <c r="C26" s="46" t="s">
        <v>483</v>
      </c>
      <c r="D26" s="47" t="s">
        <v>491</v>
      </c>
      <c r="E26" s="48">
        <v>8000</v>
      </c>
      <c r="F26" s="48">
        <v>1</v>
      </c>
      <c r="G26" s="49">
        <f t="shared" si="0"/>
        <v>8000</v>
      </c>
      <c r="H26" s="53" t="s">
        <v>90</v>
      </c>
      <c r="I26" s="50"/>
      <c r="J26" s="22"/>
      <c r="K26" s="22"/>
      <c r="L26" s="22"/>
    </row>
    <row r="27" spans="1:12" s="21" customFormat="1" ht="35.25" customHeight="1">
      <c r="A27" s="44" t="s">
        <v>199</v>
      </c>
      <c r="B27" s="45" t="s">
        <v>471</v>
      </c>
      <c r="C27" s="46" t="s">
        <v>475</v>
      </c>
      <c r="D27" s="47" t="s">
        <v>348</v>
      </c>
      <c r="E27" s="48">
        <v>2500</v>
      </c>
      <c r="F27" s="48">
        <v>2</v>
      </c>
      <c r="G27" s="49">
        <f t="shared" si="0"/>
        <v>5000</v>
      </c>
      <c r="H27" s="53" t="s">
        <v>90</v>
      </c>
      <c r="I27" s="50"/>
      <c r="J27" s="22"/>
      <c r="K27" s="22"/>
      <c r="L27" s="22"/>
    </row>
    <row r="28" spans="1:12" s="21" customFormat="1" ht="35.25" customHeight="1">
      <c r="A28" s="44" t="s">
        <v>199</v>
      </c>
      <c r="B28" s="45" t="s">
        <v>476</v>
      </c>
      <c r="C28" s="112"/>
      <c r="D28" s="47" t="s">
        <v>152</v>
      </c>
      <c r="E28" s="48">
        <v>300</v>
      </c>
      <c r="F28" s="48">
        <v>60</v>
      </c>
      <c r="G28" s="49">
        <f t="shared" si="0"/>
        <v>18000</v>
      </c>
      <c r="H28" s="53" t="s">
        <v>90</v>
      </c>
      <c r="I28" s="50"/>
      <c r="J28" s="22"/>
      <c r="K28" s="22"/>
      <c r="L28" s="22"/>
    </row>
    <row r="29" spans="1:12" s="21" customFormat="1" ht="35.25" customHeight="1">
      <c r="A29" s="44" t="s">
        <v>199</v>
      </c>
      <c r="B29" s="45" t="s">
        <v>477</v>
      </c>
      <c r="C29" s="112"/>
      <c r="D29" s="47" t="s">
        <v>152</v>
      </c>
      <c r="E29" s="48">
        <v>400</v>
      </c>
      <c r="F29" s="48">
        <v>80</v>
      </c>
      <c r="G29" s="49">
        <f t="shared" si="0"/>
        <v>32000</v>
      </c>
      <c r="H29" s="53" t="s">
        <v>90</v>
      </c>
      <c r="I29" s="50"/>
      <c r="J29" s="22"/>
      <c r="K29" s="22"/>
      <c r="L29" s="22"/>
    </row>
    <row r="30" spans="1:12" s="21" customFormat="1" ht="35.25" customHeight="1">
      <c r="A30" s="44" t="s">
        <v>199</v>
      </c>
      <c r="B30" s="45" t="s">
        <v>478</v>
      </c>
      <c r="C30" s="112"/>
      <c r="D30" s="47" t="s">
        <v>152</v>
      </c>
      <c r="E30" s="48">
        <v>500</v>
      </c>
      <c r="F30" s="48">
        <v>90</v>
      </c>
      <c r="G30" s="49">
        <f t="shared" si="0"/>
        <v>45000</v>
      </c>
      <c r="H30" s="53" t="s">
        <v>90</v>
      </c>
      <c r="I30" s="50"/>
      <c r="J30" s="22"/>
      <c r="K30" s="22"/>
      <c r="L30" s="22"/>
    </row>
    <row r="31" spans="1:12" s="21" customFormat="1" ht="35.25" customHeight="1">
      <c r="A31" s="44" t="s">
        <v>199</v>
      </c>
      <c r="B31" s="45" t="s">
        <v>479</v>
      </c>
      <c r="C31" s="112"/>
      <c r="D31" s="47" t="s">
        <v>152</v>
      </c>
      <c r="E31" s="48">
        <v>800</v>
      </c>
      <c r="F31" s="48">
        <v>60</v>
      </c>
      <c r="G31" s="49">
        <f t="shared" si="0"/>
        <v>48000</v>
      </c>
      <c r="H31" s="53" t="s">
        <v>90</v>
      </c>
      <c r="I31" s="50"/>
      <c r="J31" s="22"/>
      <c r="K31" s="22"/>
      <c r="L31" s="22"/>
    </row>
    <row r="32" spans="1:12" s="21" customFormat="1" ht="35.25" customHeight="1">
      <c r="A32" s="44" t="s">
        <v>199</v>
      </c>
      <c r="B32" s="45" t="s">
        <v>482</v>
      </c>
      <c r="C32" s="112"/>
      <c r="D32" s="47" t="s">
        <v>152</v>
      </c>
      <c r="E32" s="48">
        <v>5000</v>
      </c>
      <c r="F32" s="48">
        <v>1</v>
      </c>
      <c r="G32" s="49">
        <f t="shared" si="0"/>
        <v>5000</v>
      </c>
      <c r="H32" s="53" t="s">
        <v>90</v>
      </c>
      <c r="I32" s="50"/>
      <c r="J32" s="22"/>
      <c r="K32" s="22"/>
      <c r="L32" s="22"/>
    </row>
    <row r="33" spans="1:12" s="21" customFormat="1" ht="35.25" customHeight="1">
      <c r="A33" s="44" t="s">
        <v>199</v>
      </c>
      <c r="B33" s="45" t="s">
        <v>480</v>
      </c>
      <c r="C33" s="112"/>
      <c r="D33" s="47" t="s">
        <v>152</v>
      </c>
      <c r="E33" s="48">
        <v>500</v>
      </c>
      <c r="F33" s="48">
        <v>50</v>
      </c>
      <c r="G33" s="49">
        <f t="shared" si="0"/>
        <v>25000</v>
      </c>
      <c r="H33" s="53" t="s">
        <v>90</v>
      </c>
      <c r="I33" s="50"/>
      <c r="J33" s="22"/>
      <c r="K33" s="22"/>
      <c r="L33" s="22"/>
    </row>
    <row r="34" spans="1:12" s="21" customFormat="1" ht="35.25" customHeight="1">
      <c r="A34" s="44" t="s">
        <v>199</v>
      </c>
      <c r="B34" s="45" t="s">
        <v>481</v>
      </c>
      <c r="C34" s="112"/>
      <c r="D34" s="47" t="s">
        <v>152</v>
      </c>
      <c r="E34" s="48">
        <v>800</v>
      </c>
      <c r="F34" s="48">
        <v>12</v>
      </c>
      <c r="G34" s="49">
        <f t="shared" si="0"/>
        <v>9600</v>
      </c>
      <c r="H34" s="53" t="s">
        <v>90</v>
      </c>
      <c r="I34" s="50"/>
      <c r="J34" s="22"/>
      <c r="K34" s="22"/>
      <c r="L34" s="22"/>
    </row>
    <row r="35" spans="1:12" s="21" customFormat="1" ht="35.25" customHeight="1">
      <c r="A35" s="44" t="s">
        <v>648</v>
      </c>
      <c r="B35" s="45" t="s">
        <v>638</v>
      </c>
      <c r="C35" s="46" t="s">
        <v>645</v>
      </c>
      <c r="D35" s="47" t="s">
        <v>338</v>
      </c>
      <c r="E35" s="48">
        <v>1800</v>
      </c>
      <c r="F35" s="48">
        <v>1</v>
      </c>
      <c r="G35" s="49">
        <f>E35*F35</f>
        <v>1800</v>
      </c>
      <c r="H35" s="53" t="s">
        <v>90</v>
      </c>
      <c r="I35" s="50"/>
      <c r="J35" s="22"/>
      <c r="K35" s="22"/>
      <c r="L35" s="22"/>
    </row>
    <row r="36" spans="1:12" s="21" customFormat="1" ht="35.25" customHeight="1">
      <c r="A36" s="44" t="s">
        <v>648</v>
      </c>
      <c r="B36" s="45" t="s">
        <v>639</v>
      </c>
      <c r="C36" s="46"/>
      <c r="D36" s="47" t="s">
        <v>338</v>
      </c>
      <c r="E36" s="48">
        <v>3000</v>
      </c>
      <c r="F36" s="48">
        <v>1</v>
      </c>
      <c r="G36" s="49">
        <f t="shared" ref="G36:G48" si="1">E36*F36</f>
        <v>3000</v>
      </c>
      <c r="H36" s="53" t="s">
        <v>90</v>
      </c>
      <c r="I36" s="50"/>
      <c r="J36" s="22"/>
      <c r="K36" s="22"/>
      <c r="L36" s="22"/>
    </row>
    <row r="37" spans="1:12" s="21" customFormat="1" ht="35.25" customHeight="1">
      <c r="A37" s="44" t="s">
        <v>648</v>
      </c>
      <c r="B37" s="45" t="s">
        <v>640</v>
      </c>
      <c r="C37" s="46" t="s">
        <v>484</v>
      </c>
      <c r="D37" s="47" t="s">
        <v>338</v>
      </c>
      <c r="E37" s="48">
        <v>3500</v>
      </c>
      <c r="F37" s="48">
        <v>1</v>
      </c>
      <c r="G37" s="49">
        <f t="shared" si="1"/>
        <v>3500</v>
      </c>
      <c r="H37" s="53" t="s">
        <v>90</v>
      </c>
      <c r="I37" s="50"/>
      <c r="J37" s="22"/>
      <c r="K37" s="22"/>
      <c r="L37" s="22"/>
    </row>
    <row r="38" spans="1:12" s="21" customFormat="1" ht="35.25" customHeight="1">
      <c r="A38" s="44" t="s">
        <v>648</v>
      </c>
      <c r="B38" s="45" t="s">
        <v>641</v>
      </c>
      <c r="C38" s="46" t="s">
        <v>485</v>
      </c>
      <c r="D38" s="47" t="s">
        <v>338</v>
      </c>
      <c r="E38" s="48">
        <v>2500</v>
      </c>
      <c r="F38" s="48">
        <v>1</v>
      </c>
      <c r="G38" s="49">
        <f t="shared" si="1"/>
        <v>2500</v>
      </c>
      <c r="H38" s="53" t="s">
        <v>90</v>
      </c>
      <c r="I38" s="50"/>
      <c r="J38" s="22"/>
      <c r="K38" s="22"/>
      <c r="L38" s="22"/>
    </row>
    <row r="39" spans="1:12" s="21" customFormat="1" ht="35.25" customHeight="1">
      <c r="A39" s="44" t="s">
        <v>648</v>
      </c>
      <c r="B39" s="45" t="s">
        <v>642</v>
      </c>
      <c r="C39" s="46" t="s">
        <v>486</v>
      </c>
      <c r="D39" s="47" t="s">
        <v>338</v>
      </c>
      <c r="E39" s="48">
        <v>2000</v>
      </c>
      <c r="F39" s="48">
        <v>1</v>
      </c>
      <c r="G39" s="49">
        <f t="shared" si="1"/>
        <v>2000</v>
      </c>
      <c r="H39" s="53" t="s">
        <v>90</v>
      </c>
      <c r="I39" s="50"/>
      <c r="J39" s="22"/>
      <c r="K39" s="22"/>
      <c r="L39" s="22"/>
    </row>
    <row r="40" spans="1:12" s="21" customFormat="1" ht="35.25" customHeight="1">
      <c r="A40" s="44" t="s">
        <v>648</v>
      </c>
      <c r="B40" s="45" t="s">
        <v>643</v>
      </c>
      <c r="C40" s="46" t="s">
        <v>488</v>
      </c>
      <c r="D40" s="47" t="s">
        <v>338</v>
      </c>
      <c r="E40" s="48">
        <v>8000</v>
      </c>
      <c r="F40" s="48">
        <v>1</v>
      </c>
      <c r="G40" s="49">
        <f t="shared" si="1"/>
        <v>8000</v>
      </c>
      <c r="H40" s="53" t="s">
        <v>90</v>
      </c>
      <c r="I40" s="50"/>
      <c r="J40" s="22"/>
      <c r="K40" s="22"/>
      <c r="L40" s="22"/>
    </row>
    <row r="41" spans="1:12" s="21" customFormat="1" ht="35.25" customHeight="1">
      <c r="A41" s="44" t="s">
        <v>648</v>
      </c>
      <c r="B41" s="45" t="s">
        <v>643</v>
      </c>
      <c r="C41" s="46" t="s">
        <v>489</v>
      </c>
      <c r="D41" s="47" t="s">
        <v>338</v>
      </c>
      <c r="E41" s="48">
        <v>5000</v>
      </c>
      <c r="F41" s="48">
        <v>1</v>
      </c>
      <c r="G41" s="49">
        <f t="shared" si="1"/>
        <v>5000</v>
      </c>
      <c r="H41" s="53" t="s">
        <v>90</v>
      </c>
      <c r="I41" s="50"/>
      <c r="J41" s="22"/>
      <c r="K41" s="22"/>
      <c r="L41" s="22"/>
    </row>
    <row r="42" spans="1:12" s="21" customFormat="1" ht="35.25" customHeight="1">
      <c r="A42" s="44" t="s">
        <v>648</v>
      </c>
      <c r="B42" s="269" t="s">
        <v>665</v>
      </c>
      <c r="C42" s="269" t="s">
        <v>663</v>
      </c>
      <c r="D42" s="47" t="s">
        <v>152</v>
      </c>
      <c r="E42" s="48">
        <v>400</v>
      </c>
      <c r="F42" s="48">
        <v>60</v>
      </c>
      <c r="G42" s="49">
        <f t="shared" si="1"/>
        <v>24000</v>
      </c>
      <c r="H42" s="53" t="s">
        <v>90</v>
      </c>
      <c r="I42" s="50"/>
      <c r="J42" s="22"/>
      <c r="K42" s="22"/>
      <c r="L42" s="22"/>
    </row>
    <row r="43" spans="1:12" s="21" customFormat="1" ht="35.25" customHeight="1">
      <c r="A43" s="44" t="s">
        <v>648</v>
      </c>
      <c r="B43" s="269" t="s">
        <v>667</v>
      </c>
      <c r="C43" s="269" t="s">
        <v>664</v>
      </c>
      <c r="D43" s="47" t="s">
        <v>152</v>
      </c>
      <c r="E43" s="48">
        <v>800</v>
      </c>
      <c r="F43" s="48">
        <v>60</v>
      </c>
      <c r="G43" s="49">
        <f t="shared" si="1"/>
        <v>48000</v>
      </c>
      <c r="H43" s="53" t="s">
        <v>90</v>
      </c>
      <c r="I43" s="50"/>
      <c r="J43" s="22"/>
      <c r="K43" s="22"/>
      <c r="L43" s="22"/>
    </row>
    <row r="44" spans="1:12" s="21" customFormat="1" ht="35.25" customHeight="1">
      <c r="A44" s="44" t="s">
        <v>648</v>
      </c>
      <c r="B44" s="273" t="s">
        <v>666</v>
      </c>
      <c r="C44" s="269" t="s">
        <v>671</v>
      </c>
      <c r="D44" s="47" t="s">
        <v>152</v>
      </c>
      <c r="E44" s="48">
        <v>500</v>
      </c>
      <c r="F44" s="48">
        <v>60</v>
      </c>
      <c r="G44" s="49">
        <f t="shared" si="1"/>
        <v>30000</v>
      </c>
      <c r="H44" s="53" t="s">
        <v>90</v>
      </c>
      <c r="I44" s="50"/>
      <c r="J44" s="22"/>
      <c r="K44" s="22"/>
      <c r="L44" s="22"/>
    </row>
    <row r="45" spans="1:12" s="21" customFormat="1" ht="35.25" customHeight="1">
      <c r="A45" s="44" t="s">
        <v>648</v>
      </c>
      <c r="B45" s="45" t="s">
        <v>670</v>
      </c>
      <c r="C45" s="46"/>
      <c r="D45" s="47" t="s">
        <v>152</v>
      </c>
      <c r="E45" s="48">
        <v>600</v>
      </c>
      <c r="F45" s="48">
        <v>50</v>
      </c>
      <c r="G45" s="49">
        <f t="shared" si="1"/>
        <v>30000</v>
      </c>
      <c r="H45" s="53" t="s">
        <v>90</v>
      </c>
      <c r="I45" s="50"/>
      <c r="J45" s="22"/>
      <c r="K45" s="22"/>
      <c r="L45" s="22"/>
    </row>
    <row r="46" spans="1:12" s="21" customFormat="1" ht="35.25" customHeight="1">
      <c r="A46" s="44" t="s">
        <v>648</v>
      </c>
      <c r="B46" s="45" t="s">
        <v>669</v>
      </c>
      <c r="C46" s="111"/>
      <c r="D46" s="47" t="s">
        <v>152</v>
      </c>
      <c r="E46" s="48">
        <v>500</v>
      </c>
      <c r="F46" s="48">
        <v>30</v>
      </c>
      <c r="G46" s="49">
        <f t="shared" si="1"/>
        <v>15000</v>
      </c>
      <c r="H46" s="53" t="s">
        <v>90</v>
      </c>
      <c r="I46" s="50"/>
      <c r="J46" s="22"/>
      <c r="K46" s="22"/>
      <c r="L46" s="22"/>
    </row>
    <row r="47" spans="1:12" s="21" customFormat="1" ht="35.25" customHeight="1">
      <c r="A47" s="44" t="s">
        <v>648</v>
      </c>
      <c r="B47" s="45" t="s">
        <v>668</v>
      </c>
      <c r="C47" s="111"/>
      <c r="D47" s="47" t="s">
        <v>152</v>
      </c>
      <c r="E47" s="48">
        <v>800</v>
      </c>
      <c r="F47" s="48">
        <v>12</v>
      </c>
      <c r="G47" s="49">
        <f t="shared" si="1"/>
        <v>9600</v>
      </c>
      <c r="H47" s="53" t="s">
        <v>90</v>
      </c>
      <c r="I47" s="50"/>
      <c r="J47" s="22"/>
      <c r="K47" s="22"/>
      <c r="L47" s="22"/>
    </row>
    <row r="48" spans="1:12" s="21" customFormat="1" ht="35.25" customHeight="1">
      <c r="A48" s="44" t="s">
        <v>648</v>
      </c>
      <c r="B48" s="45" t="s">
        <v>672</v>
      </c>
      <c r="C48" s="111"/>
      <c r="D48" s="47" t="s">
        <v>673</v>
      </c>
      <c r="E48" s="48">
        <v>1000</v>
      </c>
      <c r="F48" s="48">
        <v>2</v>
      </c>
      <c r="G48" s="49">
        <f t="shared" si="1"/>
        <v>2000</v>
      </c>
      <c r="H48" s="53" t="s">
        <v>90</v>
      </c>
      <c r="I48" s="50"/>
      <c r="J48" s="22"/>
      <c r="K48" s="22"/>
      <c r="L48" s="22"/>
    </row>
    <row r="49" spans="1:12" s="21" customFormat="1" ht="35.25" customHeight="1">
      <c r="A49" s="267" t="s">
        <v>662</v>
      </c>
      <c r="B49" s="268" t="s">
        <v>649</v>
      </c>
      <c r="C49" s="269" t="s">
        <v>650</v>
      </c>
      <c r="D49" s="47" t="s">
        <v>338</v>
      </c>
      <c r="E49" s="48">
        <v>5000</v>
      </c>
      <c r="F49" s="48">
        <v>2</v>
      </c>
      <c r="G49" s="270">
        <f t="shared" ref="G49:G55" si="2">F49*E49</f>
        <v>10000</v>
      </c>
      <c r="H49" s="53" t="s">
        <v>90</v>
      </c>
      <c r="I49" s="50"/>
      <c r="J49" s="22"/>
      <c r="K49" s="22"/>
      <c r="L49" s="22"/>
    </row>
    <row r="50" spans="1:12" s="21" customFormat="1" ht="35.25" customHeight="1">
      <c r="A50" s="267" t="s">
        <v>662</v>
      </c>
      <c r="B50" s="268" t="s">
        <v>649</v>
      </c>
      <c r="C50" s="269" t="s">
        <v>651</v>
      </c>
      <c r="D50" s="47" t="s">
        <v>338</v>
      </c>
      <c r="E50" s="48">
        <v>1000</v>
      </c>
      <c r="F50" s="48">
        <v>2</v>
      </c>
      <c r="G50" s="270">
        <f t="shared" si="2"/>
        <v>2000</v>
      </c>
      <c r="H50" s="53" t="s">
        <v>90</v>
      </c>
      <c r="I50" s="50"/>
      <c r="J50" s="22"/>
      <c r="K50" s="22"/>
      <c r="L50" s="22"/>
    </row>
    <row r="51" spans="1:12" s="21" customFormat="1" ht="35.25" customHeight="1">
      <c r="A51" s="267" t="s">
        <v>662</v>
      </c>
      <c r="B51" s="269" t="s">
        <v>674</v>
      </c>
      <c r="C51" s="269" t="s">
        <v>675</v>
      </c>
      <c r="D51" s="47" t="s">
        <v>338</v>
      </c>
      <c r="E51" s="48">
        <v>2500</v>
      </c>
      <c r="F51" s="48">
        <v>2</v>
      </c>
      <c r="G51" s="270">
        <f t="shared" si="2"/>
        <v>5000</v>
      </c>
      <c r="H51" s="53" t="s">
        <v>90</v>
      </c>
      <c r="I51" s="50"/>
      <c r="J51" s="22"/>
      <c r="K51" s="22"/>
      <c r="L51" s="22"/>
    </row>
    <row r="52" spans="1:12" s="21" customFormat="1" ht="35.25" customHeight="1">
      <c r="A52" s="267" t="s">
        <v>662</v>
      </c>
      <c r="B52" s="269" t="s">
        <v>652</v>
      </c>
      <c r="C52" s="269" t="s">
        <v>653</v>
      </c>
      <c r="D52" s="271" t="s">
        <v>658</v>
      </c>
      <c r="E52" s="48">
        <v>3500</v>
      </c>
      <c r="F52" s="48">
        <v>1</v>
      </c>
      <c r="G52" s="270">
        <f t="shared" si="2"/>
        <v>3500</v>
      </c>
      <c r="H52" s="53" t="s">
        <v>90</v>
      </c>
      <c r="I52" s="50"/>
      <c r="J52" s="22"/>
      <c r="K52" s="22"/>
      <c r="L52" s="22"/>
    </row>
    <row r="53" spans="1:12" s="21" customFormat="1" ht="35.25" customHeight="1">
      <c r="A53" s="267" t="s">
        <v>662</v>
      </c>
      <c r="B53" s="269" t="s">
        <v>654</v>
      </c>
      <c r="C53" s="269" t="s">
        <v>655</v>
      </c>
      <c r="D53" s="271" t="s">
        <v>659</v>
      </c>
      <c r="E53" s="48">
        <v>2300</v>
      </c>
      <c r="F53" s="48">
        <v>1</v>
      </c>
      <c r="G53" s="270">
        <f t="shared" si="2"/>
        <v>2300</v>
      </c>
      <c r="H53" s="53" t="s">
        <v>90</v>
      </c>
      <c r="I53" s="50"/>
      <c r="J53" s="22"/>
      <c r="K53" s="22"/>
      <c r="L53" s="22"/>
    </row>
    <row r="54" spans="1:12" s="21" customFormat="1" ht="35.25" customHeight="1">
      <c r="A54" s="267" t="s">
        <v>662</v>
      </c>
      <c r="B54" s="269" t="s">
        <v>656</v>
      </c>
      <c r="C54" s="269" t="s">
        <v>657</v>
      </c>
      <c r="D54" s="271" t="s">
        <v>660</v>
      </c>
      <c r="E54" s="48">
        <v>2000</v>
      </c>
      <c r="F54" s="48">
        <v>1</v>
      </c>
      <c r="G54" s="270">
        <f t="shared" si="2"/>
        <v>2000</v>
      </c>
      <c r="H54" s="53" t="s">
        <v>90</v>
      </c>
      <c r="I54" s="50"/>
      <c r="J54" s="22"/>
      <c r="K54" s="22"/>
      <c r="L54" s="22"/>
    </row>
    <row r="55" spans="1:12" s="21" customFormat="1" ht="35.25" customHeight="1">
      <c r="A55" s="267" t="s">
        <v>662</v>
      </c>
      <c r="B55" s="269" t="s">
        <v>661</v>
      </c>
      <c r="C55" s="269"/>
      <c r="D55" s="272" t="s">
        <v>348</v>
      </c>
      <c r="E55" s="48">
        <v>500</v>
      </c>
      <c r="F55" s="48">
        <v>2</v>
      </c>
      <c r="G55" s="270">
        <f t="shared" si="2"/>
        <v>1000</v>
      </c>
      <c r="H55" s="53" t="s">
        <v>90</v>
      </c>
      <c r="I55" s="50"/>
      <c r="J55" s="22"/>
      <c r="K55" s="22"/>
      <c r="L55" s="22"/>
    </row>
    <row r="56" spans="1:12" s="21" customFormat="1" ht="35.25" customHeight="1">
      <c r="A56" s="57" t="s">
        <v>154</v>
      </c>
      <c r="B56" s="51" t="s">
        <v>153</v>
      </c>
      <c r="C56" s="7" t="s">
        <v>155</v>
      </c>
      <c r="D56" s="8" t="s">
        <v>151</v>
      </c>
      <c r="E56" s="53">
        <v>500</v>
      </c>
      <c r="F56" s="53">
        <v>1</v>
      </c>
      <c r="G56" s="270">
        <f t="shared" ref="G56:G58" si="3">F56*E56</f>
        <v>500</v>
      </c>
      <c r="H56" s="53" t="s">
        <v>90</v>
      </c>
      <c r="I56" s="50"/>
      <c r="J56" s="22"/>
      <c r="K56" s="22"/>
      <c r="L56" s="22"/>
    </row>
    <row r="57" spans="1:12" s="21" customFormat="1" ht="35.25" customHeight="1">
      <c r="A57" s="10" t="s">
        <v>154</v>
      </c>
      <c r="B57" s="51" t="s">
        <v>170</v>
      </c>
      <c r="C57" s="7" t="s">
        <v>171</v>
      </c>
      <c r="D57" s="8" t="s">
        <v>152</v>
      </c>
      <c r="E57" s="53">
        <v>800</v>
      </c>
      <c r="F57" s="53">
        <v>6</v>
      </c>
      <c r="G57" s="49">
        <f t="shared" si="3"/>
        <v>4800</v>
      </c>
      <c r="H57" s="53" t="s">
        <v>90</v>
      </c>
      <c r="I57" s="50"/>
      <c r="J57" s="22"/>
      <c r="K57" s="22"/>
      <c r="L57" s="22"/>
    </row>
    <row r="58" spans="1:12" s="55" customFormat="1" ht="35.25" customHeight="1">
      <c r="A58" s="57" t="s">
        <v>676</v>
      </c>
      <c r="B58" s="51"/>
      <c r="C58" s="7" t="s">
        <v>678</v>
      </c>
      <c r="D58" s="8" t="s">
        <v>677</v>
      </c>
      <c r="E58" s="53">
        <v>5000</v>
      </c>
      <c r="F58" s="53">
        <v>1</v>
      </c>
      <c r="G58" s="270">
        <f t="shared" si="3"/>
        <v>5000</v>
      </c>
      <c r="H58" s="53" t="s">
        <v>90</v>
      </c>
      <c r="I58" s="54"/>
    </row>
    <row r="59" spans="1:12" s="55" customFormat="1" ht="35.25" hidden="1" customHeight="1">
      <c r="A59" s="10"/>
      <c r="B59" s="51"/>
      <c r="C59" s="7"/>
      <c r="D59" s="8"/>
      <c r="E59" s="53"/>
      <c r="F59" s="53"/>
      <c r="G59" s="52"/>
      <c r="H59" s="53"/>
      <c r="I59" s="94"/>
    </row>
    <row r="60" spans="1:12" s="59" customFormat="1" ht="40.25" customHeight="1">
      <c r="A60" s="330" t="s">
        <v>156</v>
      </c>
      <c r="B60" s="331"/>
      <c r="C60" s="331"/>
      <c r="D60" s="331"/>
      <c r="E60" s="331"/>
      <c r="F60" s="332"/>
      <c r="G60" s="89">
        <f>SUM(G13:G59)</f>
        <v>493900</v>
      </c>
      <c r="H60" s="58"/>
      <c r="I60" s="58"/>
    </row>
    <row r="61" spans="1:12" ht="40.25" customHeight="1">
      <c r="A61" s="330" t="s">
        <v>145</v>
      </c>
      <c r="B61" s="331"/>
      <c r="C61" s="331"/>
      <c r="D61" s="331"/>
      <c r="E61" s="331"/>
      <c r="F61" s="332"/>
      <c r="G61" s="89">
        <v>0</v>
      </c>
      <c r="H61" s="52"/>
      <c r="I61" s="6"/>
    </row>
    <row r="62" spans="1:12" ht="40.25" customHeight="1">
      <c r="A62" s="333" t="s">
        <v>146</v>
      </c>
      <c r="B62" s="334"/>
      <c r="C62" s="334"/>
      <c r="D62" s="334"/>
      <c r="E62" s="334"/>
      <c r="F62" s="335"/>
      <c r="G62" s="90">
        <f>SUM(G14:G58)</f>
        <v>490900</v>
      </c>
      <c r="H62" s="56"/>
      <c r="I62" s="56"/>
    </row>
    <row r="63" spans="1:12" ht="40.25" customHeight="1">
      <c r="A63" s="60"/>
      <c r="B63" s="109" t="s">
        <v>147</v>
      </c>
      <c r="C63" s="320" t="s">
        <v>94</v>
      </c>
      <c r="D63" s="321"/>
      <c r="E63" s="322"/>
      <c r="F63" s="61">
        <v>0.1</v>
      </c>
      <c r="G63" s="91">
        <f>G62*F63</f>
        <v>49090</v>
      </c>
      <c r="H63" s="56"/>
      <c r="I63" s="56"/>
    </row>
    <row r="64" spans="1:12" ht="40.25" customHeight="1">
      <c r="A64" s="323" t="s">
        <v>95</v>
      </c>
      <c r="B64" s="324"/>
      <c r="C64" s="324"/>
      <c r="D64" s="324"/>
      <c r="E64" s="324"/>
      <c r="F64" s="325"/>
      <c r="G64" s="88">
        <f>G60+G63</f>
        <v>542990</v>
      </c>
      <c r="H64" s="56"/>
      <c r="I64" s="56"/>
    </row>
    <row r="65" spans="1:9" ht="27.75" customHeight="1">
      <c r="A65" s="326" t="s">
        <v>96</v>
      </c>
      <c r="B65" s="327"/>
      <c r="C65" s="327"/>
      <c r="D65" s="327"/>
      <c r="E65" s="328"/>
      <c r="F65" s="62">
        <v>0.06</v>
      </c>
      <c r="G65" s="92">
        <f>G64*F65</f>
        <v>32579.399999999998</v>
      </c>
      <c r="H65" s="63"/>
      <c r="I65" s="63"/>
    </row>
  </sheetData>
  <sheetProtection insertRows="0"/>
  <protectedRanges>
    <protectedRange password="C46F" sqref="E60:E61" name="区域1_1_2_1" securityDescriptor=""/>
  </protectedRanges>
  <mergeCells count="9">
    <mergeCell ref="C63:E63"/>
    <mergeCell ref="A64:F64"/>
    <mergeCell ref="A65:E65"/>
    <mergeCell ref="A1:D1"/>
    <mergeCell ref="A11:D11"/>
    <mergeCell ref="E11:H11"/>
    <mergeCell ref="A60:F60"/>
    <mergeCell ref="A61:F61"/>
    <mergeCell ref="A62:F62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3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7109375" defaultRowHeight="12" x14ac:dyDescent="0"/>
  <cols>
    <col min="2" max="2" width="20" customWidth="1"/>
    <col min="3" max="3" width="27.28515625" customWidth="1"/>
  </cols>
  <sheetData>
    <row r="2" spans="2:3" ht="14">
      <c r="B2" s="1" t="s">
        <v>35</v>
      </c>
      <c r="C2" s="1" t="s">
        <v>157</v>
      </c>
    </row>
    <row r="3" spans="2:3" ht="14">
      <c r="B3" s="1" t="s">
        <v>32</v>
      </c>
      <c r="C3" s="1" t="s">
        <v>158</v>
      </c>
    </row>
    <row r="4" spans="2:3" ht="14">
      <c r="B4" s="1" t="s">
        <v>23</v>
      </c>
      <c r="C4" s="1" t="s">
        <v>159</v>
      </c>
    </row>
    <row r="5" spans="2:3" ht="14">
      <c r="B5" s="1" t="s">
        <v>21</v>
      </c>
      <c r="C5" s="1" t="s">
        <v>160</v>
      </c>
    </row>
    <row r="6" spans="2:3" ht="14">
      <c r="B6" s="1" t="s">
        <v>27</v>
      </c>
      <c r="C6" s="1" t="s">
        <v>161</v>
      </c>
    </row>
    <row r="7" spans="2:3" ht="14">
      <c r="C7" s="1" t="s">
        <v>162</v>
      </c>
    </row>
    <row r="8" spans="2:3" ht="14">
      <c r="C8" s="1" t="s">
        <v>163</v>
      </c>
    </row>
    <row r="9" spans="2:3" ht="14">
      <c r="C9" s="1" t="s">
        <v>164</v>
      </c>
    </row>
    <row r="10" spans="2:3" ht="14">
      <c r="C10" s="1" t="s">
        <v>165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报价汇总</vt:lpstr>
      <vt:lpstr>Sheet1</vt:lpstr>
      <vt:lpstr>Creative创意设计</vt:lpstr>
      <vt:lpstr>Event搭建制作</vt:lpstr>
      <vt:lpstr>Video视频</vt:lpstr>
      <vt:lpstr>Sheet3</vt:lpstr>
    </vt:vector>
  </TitlesOfParts>
  <Company>Servier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张 蓉蓉</cp:lastModifiedBy>
  <cp:lastPrinted>2016-12-14T09:02:00Z</cp:lastPrinted>
  <dcterms:created xsi:type="dcterms:W3CDTF">2013-08-05T03:23:00Z</dcterms:created>
  <dcterms:modified xsi:type="dcterms:W3CDTF">2020-08-21T01:15:36Z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