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刘敏-售后\雪佛兰秦皇岛售后会议-金成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雪佛兰售后(秦皇岛)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3" i="7" l="1"/>
  <c r="I14" i="7"/>
  <c r="I21" i="7"/>
  <c r="I22" i="7"/>
  <c r="I12" i="7" l="1"/>
  <c r="I18" i="7"/>
  <c r="I26" i="7" l="1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0" i="7"/>
  <c r="I11" i="7"/>
  <c r="I15" i="7"/>
  <c r="I17" i="7"/>
  <c r="I19" i="7" s="1"/>
  <c r="I20" i="7"/>
  <c r="I23" i="7"/>
  <c r="I25" i="7"/>
  <c r="I27" i="7"/>
  <c r="I29" i="7"/>
  <c r="I30" i="7"/>
  <c r="I31" i="7"/>
  <c r="I32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24" i="7" l="1"/>
  <c r="I28" i="7"/>
  <c r="I33" i="7"/>
  <c r="I16" i="7"/>
  <c r="I34" i="7" s="1"/>
  <c r="I35" i="7" l="1"/>
  <c r="I36" i="7" s="1"/>
  <c r="I37" i="7" s="1"/>
</calcChain>
</file>

<file path=xl/sharedStrings.xml><?xml version="1.0" encoding="utf-8"?>
<sst xmlns="http://schemas.openxmlformats.org/spreadsheetml/2006/main" count="350" uniqueCount="162">
  <si>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</si>
  <si>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</si>
  <si>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</si>
  <si>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</si>
  <si>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</si>
  <si>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</si>
  <si>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</si>
  <si>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</si>
  <si>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</si>
  <si>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</si>
  <si>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</si>
  <si>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</si>
  <si>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</si>
  <si>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</si>
  <si>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</si>
  <si>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</si>
  <si>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</si>
  <si>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</si>
  <si>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</si>
  <si>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</si>
  <si>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</si>
  <si>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</si>
  <si>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</si>
  <si>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</si>
  <si>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</si>
  <si>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</si>
  <si>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</si>
  <si>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</si>
  <si>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</si>
  <si>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</si>
  <si>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</si>
  <si>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</si>
  <si>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</si>
  <si>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</si>
  <si>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</si>
  <si>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</si>
  <si>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</si>
  <si>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</si>
  <si>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</si>
  <si>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</si>
  <si>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</si>
  <si>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</si>
  <si>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</si>
  <si>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</si>
  <si>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</si>
  <si>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</si>
  <si>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</si>
  <si>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</si>
  <si>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</si>
  <si>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</si>
  <si>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</si>
  <si>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</si>
  <si>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</si>
  <si>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</si>
  <si>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</si>
  <si>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</si>
  <si>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</si>
  <si>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</si>
  <si>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</si>
  <si>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</si>
  <si>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</si>
  <si>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</si>
  <si>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</si>
  <si>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</si>
  <si>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</si>
  <si>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</si>
  <si>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</si>
  <si>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</si>
  <si>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</si>
  <si>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</si>
  <si>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</si>
  <si>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</si>
  <si>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</si>
  <si>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</si>
  <si>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</si>
  <si>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</si>
  <si>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</si>
  <si>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</si>
  <si>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</si>
  <si>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</si>
  <si>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</si>
  <si>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</si>
  <si>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</si>
  <si>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</si>
  <si>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</si>
  <si>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</si>
  <si>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</si>
  <si>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</si>
  <si>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</si>
  <si>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</si>
  <si>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</si>
  <si>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</si>
  <si>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</si>
  <si>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</si>
  <si>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</si>
  <si>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</si>
  <si>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</si>
  <si>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</si>
  <si>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</si>
  <si>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</si>
  <si>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</si>
  <si>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</si>
  <si>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</si>
  <si>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</si>
  <si>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</si>
  <si>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</si>
  <si>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</si>
  <si>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</si>
  <si>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</si>
  <si>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</si>
  <si>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</si>
  <si>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</si>
  <si>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</si>
  <si>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软饮</t>
  </si>
  <si>
    <t>瓶</t>
  </si>
  <si>
    <t>住宿费用</t>
  </si>
  <si>
    <t>住宿费用合计</t>
  </si>
  <si>
    <t>物料费</t>
  </si>
  <si>
    <t>短信</t>
  </si>
  <si>
    <t>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</si>
  <si>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</si>
  <si>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</si>
  <si>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</si>
  <si>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</si>
  <si>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</si>
  <si>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</si>
  <si>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</si>
  <si>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</si>
  <si>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</si>
  <si>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</si>
  <si>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</si>
  <si>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</si>
  <si>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</si>
  <si>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</si>
  <si>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</si>
  <si>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</si>
  <si>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2018年雪佛兰售后会议</t>
    <phoneticPr fontId="15" type="noConversion"/>
  </si>
  <si>
    <t>秦皇岛</t>
    <phoneticPr fontId="15" type="noConversion"/>
  </si>
  <si>
    <t>160</t>
    <phoneticPr fontId="15" type="noConversion"/>
  </si>
  <si>
    <t>10月18日茶歇</t>
    <phoneticPr fontId="15" type="noConversion"/>
  </si>
  <si>
    <t>瓶</t>
    <phoneticPr fontId="15" type="noConversion"/>
  </si>
  <si>
    <t>不含软饮 不含酒水</t>
    <phoneticPr fontId="15" type="noConversion"/>
  </si>
  <si>
    <t>秦皇岛首旅京仑酒店</t>
    <phoneticPr fontId="15" type="noConversion"/>
  </si>
  <si>
    <t>秦皇岛首旅京仑酒店</t>
    <phoneticPr fontId="15" type="noConversion"/>
  </si>
  <si>
    <t>10月19日会议室-全天</t>
    <phoneticPr fontId="15" type="noConversion"/>
  </si>
  <si>
    <t>10月19日会议室-下午</t>
    <phoneticPr fontId="15" type="noConversion"/>
  </si>
  <si>
    <t>10月19日会议室-下午</t>
    <phoneticPr fontId="15" type="noConversion"/>
  </si>
  <si>
    <t>10月19日自助午餐</t>
    <phoneticPr fontId="15" type="noConversion"/>
  </si>
  <si>
    <t>10月19日晚宴</t>
    <phoneticPr fontId="15" type="noConversion"/>
  </si>
  <si>
    <t>红酒</t>
    <phoneticPr fontId="15" type="noConversion"/>
  </si>
  <si>
    <t>白酒</t>
    <phoneticPr fontId="15" type="noConversion"/>
  </si>
  <si>
    <t>啤酒</t>
    <phoneticPr fontId="15" type="noConversion"/>
  </si>
  <si>
    <t>箱</t>
    <phoneticPr fontId="15" type="noConversion"/>
  </si>
  <si>
    <t>瓶</t>
    <phoneticPr fontId="15" type="noConversion"/>
  </si>
  <si>
    <t>箱</t>
    <phoneticPr fontId="15" type="noConversion"/>
  </si>
  <si>
    <t>2018年10月17日-20日</t>
    <phoneticPr fontId="15" type="noConversion"/>
  </si>
  <si>
    <t>260平 宴会3</t>
    <phoneticPr fontId="15" type="noConversion"/>
  </si>
  <si>
    <t>100平 北海厅</t>
    <phoneticPr fontId="15" type="noConversion"/>
  </si>
  <si>
    <t>100平 南海2厅</t>
    <phoneticPr fontId="15" type="noConversion"/>
  </si>
  <si>
    <t>按实际结算</t>
    <phoneticPr fontId="15" type="noConversion"/>
  </si>
  <si>
    <t>10月17日-20日 标间</t>
    <phoneticPr fontId="15" type="noConversion"/>
  </si>
  <si>
    <t>10月17日-20日 大床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</si>
</sst>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5" t="s">
        <v>0</v>
      </c>
      <c r="E1" s="135"/>
      <c r="F1" s="135"/>
      <c r="G1" s="135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5"/>
      <c r="E2" s="135"/>
      <c r="F2" s="135"/>
      <c r="G2" s="135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3" t="s">
        <v>3</v>
      </c>
      <c r="E4" s="153"/>
      <c r="F4" s="153"/>
      <c r="G4" s="153" t="s">
        <v>4</v>
      </c>
      <c r="H4" s="153"/>
      <c r="I4" s="153"/>
      <c r="J4" s="153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3" t="s">
        <v>9</v>
      </c>
      <c r="G5" s="153"/>
      <c r="H5" s="154" t="s">
        <v>10</v>
      </c>
      <c r="I5" s="154"/>
      <c r="J5" s="154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4" t="s">
        <v>11</v>
      </c>
      <c r="B7" s="136" t="s">
        <v>12</v>
      </c>
      <c r="C7" s="136" t="s">
        <v>13</v>
      </c>
      <c r="D7" s="136" t="s">
        <v>14</v>
      </c>
      <c r="E7" s="136"/>
      <c r="F7" s="136" t="s">
        <v>15</v>
      </c>
      <c r="G7" s="136"/>
      <c r="H7" s="136" t="s">
        <v>16</v>
      </c>
      <c r="I7" s="136" t="s">
        <v>17</v>
      </c>
      <c r="J7" s="148" t="s">
        <v>18</v>
      </c>
    </row>
    <row r="8" spans="1:11" s="100" customFormat="1" ht="20.25" customHeight="1">
      <c r="A8" s="145"/>
      <c r="B8" s="137"/>
      <c r="C8" s="137"/>
      <c r="D8" s="111" t="s">
        <v>19</v>
      </c>
      <c r="E8" s="112" t="s">
        <v>20</v>
      </c>
      <c r="F8" s="137"/>
      <c r="G8" s="137"/>
      <c r="H8" s="137"/>
      <c r="I8" s="137"/>
      <c r="J8" s="149"/>
    </row>
    <row r="9" spans="1:11" s="101" customFormat="1" ht="38.25" customHeight="1">
      <c r="A9" s="113"/>
      <c r="B9" s="146" t="s">
        <v>21</v>
      </c>
      <c r="C9" s="114"/>
      <c r="D9" s="115"/>
      <c r="E9" s="115"/>
      <c r="F9" s="150"/>
      <c r="G9" s="138"/>
      <c r="H9" s="116"/>
      <c r="I9" s="116"/>
      <c r="J9" s="131"/>
    </row>
    <row r="10" spans="1:11" s="101" customFormat="1" ht="38.25" customHeight="1">
      <c r="A10" s="113"/>
      <c r="B10" s="147"/>
      <c r="C10" s="114"/>
      <c r="D10" s="115"/>
      <c r="E10" s="115"/>
      <c r="F10" s="151"/>
      <c r="G10" s="152"/>
      <c r="H10" s="116"/>
      <c r="I10" s="116"/>
      <c r="J10" s="131"/>
    </row>
    <row r="11" spans="1:11" s="101" customFormat="1" ht="38.25" customHeight="1">
      <c r="A11" s="113"/>
      <c r="B11" s="147"/>
      <c r="C11" s="114"/>
      <c r="D11" s="115"/>
      <c r="E11" s="115"/>
      <c r="F11" s="150"/>
      <c r="G11" s="138"/>
      <c r="H11" s="116"/>
      <c r="I11" s="116"/>
      <c r="J11" s="131"/>
    </row>
    <row r="12" spans="1:11" s="101" customFormat="1" ht="21.75" customHeight="1">
      <c r="A12" s="113"/>
      <c r="B12" s="147"/>
      <c r="C12" s="114"/>
      <c r="D12" s="115"/>
      <c r="E12" s="115"/>
      <c r="F12" s="138"/>
      <c r="G12" s="138"/>
      <c r="H12" s="116"/>
      <c r="I12" s="116"/>
      <c r="J12" s="131"/>
    </row>
    <row r="13" spans="1:11" s="101" customFormat="1" ht="21.75" customHeight="1">
      <c r="A13" s="113"/>
      <c r="B13" s="147"/>
      <c r="C13" s="114"/>
      <c r="D13" s="115"/>
      <c r="E13" s="115"/>
      <c r="F13" s="138"/>
      <c r="G13" s="138"/>
      <c r="H13" s="116"/>
      <c r="I13" s="116"/>
      <c r="J13" s="131"/>
    </row>
    <row r="14" spans="1:11" s="101" customFormat="1" ht="21.75" customHeight="1">
      <c r="A14" s="113"/>
      <c r="B14" s="147"/>
      <c r="C14" s="114"/>
      <c r="D14" s="115"/>
      <c r="E14" s="115"/>
      <c r="F14" s="138"/>
      <c r="G14" s="138"/>
      <c r="H14" s="116"/>
      <c r="I14" s="116"/>
      <c r="J14" s="131"/>
    </row>
    <row r="15" spans="1:11" s="101" customFormat="1" ht="21.75" customHeight="1">
      <c r="A15" s="117" t="s">
        <v>22</v>
      </c>
      <c r="B15" s="139">
        <f>SUM(J9:J14)</f>
        <v>0</v>
      </c>
      <c r="C15" s="139"/>
      <c r="D15" s="139"/>
      <c r="E15" s="139"/>
      <c r="F15" s="139"/>
      <c r="G15" s="139"/>
      <c r="H15" s="139"/>
      <c r="I15" s="139"/>
      <c r="J15" s="140"/>
    </row>
    <row r="16" spans="1:11" s="101" customFormat="1" ht="18.75" customHeight="1">
      <c r="A16" s="141" t="s">
        <v>23</v>
      </c>
      <c r="B16" s="142"/>
      <c r="C16" s="142"/>
      <c r="D16" s="142"/>
      <c r="E16" s="142"/>
      <c r="F16" s="142"/>
      <c r="G16" s="142"/>
      <c r="H16" s="142"/>
      <c r="I16" s="142"/>
      <c r="J16" s="143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34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2"/>
      <c r="B17" s="177" t="s">
        <v>69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2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2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topLeftCell="A4" zoomScale="84" zoomScaleNormal="84" workbookViewId="0">
      <selection activeCell="I22" sqref="I22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136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155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137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142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138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5" t="s">
        <v>111</v>
      </c>
      <c r="B10" s="175" t="s">
        <v>147</v>
      </c>
      <c r="C10" s="176"/>
      <c r="D10" s="28">
        <v>150</v>
      </c>
      <c r="E10" s="28" t="s">
        <v>59</v>
      </c>
      <c r="F10" s="28">
        <v>1</v>
      </c>
      <c r="G10" s="28" t="s">
        <v>60</v>
      </c>
      <c r="H10" s="29">
        <v>70</v>
      </c>
      <c r="I10" s="24">
        <f>H10*F10*D10</f>
        <v>10500</v>
      </c>
      <c r="J10" s="134" t="s">
        <v>134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5"/>
      <c r="B11" s="175" t="s">
        <v>148</v>
      </c>
      <c r="C11" s="176"/>
      <c r="D11" s="28">
        <v>15</v>
      </c>
      <c r="E11" s="28" t="s">
        <v>112</v>
      </c>
      <c r="F11" s="28">
        <v>1</v>
      </c>
      <c r="G11" s="28" t="s">
        <v>60</v>
      </c>
      <c r="H11" s="29">
        <v>1200</v>
      </c>
      <c r="I11" s="24">
        <f>H11*F11*D11</f>
        <v>18000</v>
      </c>
      <c r="J11" s="56" t="s">
        <v>141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5"/>
      <c r="B12" s="175" t="s">
        <v>149</v>
      </c>
      <c r="C12" s="176"/>
      <c r="D12" s="28">
        <v>15</v>
      </c>
      <c r="E12" s="28" t="s">
        <v>112</v>
      </c>
      <c r="F12" s="28">
        <v>2</v>
      </c>
      <c r="G12" s="28" t="s">
        <v>140</v>
      </c>
      <c r="H12" s="29">
        <v>198</v>
      </c>
      <c r="I12" s="24">
        <f>D12*F12*H12</f>
        <v>5940</v>
      </c>
      <c r="J12" s="5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5"/>
      <c r="B13" s="175" t="s">
        <v>150</v>
      </c>
      <c r="C13" s="176"/>
      <c r="D13" s="28">
        <v>2</v>
      </c>
      <c r="E13" s="28" t="s">
        <v>152</v>
      </c>
      <c r="F13" s="28">
        <v>6</v>
      </c>
      <c r="G13" s="28" t="s">
        <v>153</v>
      </c>
      <c r="H13" s="29">
        <v>150</v>
      </c>
      <c r="I13" s="24">
        <f t="shared" ref="I13:I14" si="0">D13*F13*H13</f>
        <v>1800</v>
      </c>
      <c r="J13" s="56" t="s">
        <v>159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05"/>
      <c r="B14" s="175" t="s">
        <v>151</v>
      </c>
      <c r="C14" s="176"/>
      <c r="D14" s="28">
        <v>6</v>
      </c>
      <c r="E14" s="28" t="s">
        <v>154</v>
      </c>
      <c r="F14" s="28">
        <v>12</v>
      </c>
      <c r="G14" s="28" t="s">
        <v>153</v>
      </c>
      <c r="H14" s="29">
        <v>5</v>
      </c>
      <c r="I14" s="24">
        <f t="shared" si="0"/>
        <v>360</v>
      </c>
      <c r="J14" s="56" t="s">
        <v>159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>
      <c r="A15" s="201"/>
      <c r="B15" s="175" t="s">
        <v>113</v>
      </c>
      <c r="C15" s="176"/>
      <c r="D15" s="28">
        <v>15</v>
      </c>
      <c r="E15" s="28" t="s">
        <v>112</v>
      </c>
      <c r="F15" s="28">
        <v>2</v>
      </c>
      <c r="G15" s="28" t="s">
        <v>114</v>
      </c>
      <c r="H15" s="29">
        <v>30</v>
      </c>
      <c r="I15" s="24">
        <f>D15*F15*H15</f>
        <v>900</v>
      </c>
      <c r="J15" s="56" t="s">
        <v>159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16.5" customHeight="1">
      <c r="A16" s="172" t="s">
        <v>63</v>
      </c>
      <c r="B16" s="173"/>
      <c r="C16" s="173"/>
      <c r="D16" s="18"/>
      <c r="E16" s="18"/>
      <c r="F16" s="18"/>
      <c r="G16" s="18"/>
      <c r="H16" s="18"/>
      <c r="I16" s="52">
        <f>SUM(I10:I15)</f>
        <v>37500</v>
      </c>
      <c r="J16" s="58"/>
    </row>
    <row r="17" spans="1:23" s="2" customFormat="1" ht="22" customHeight="1">
      <c r="A17" s="200" t="s">
        <v>115</v>
      </c>
      <c r="B17" s="175" t="s">
        <v>160</v>
      </c>
      <c r="C17" s="176"/>
      <c r="D17" s="28">
        <v>75</v>
      </c>
      <c r="E17" s="28" t="s">
        <v>52</v>
      </c>
      <c r="F17" s="28">
        <v>2</v>
      </c>
      <c r="G17" s="28" t="s">
        <v>53</v>
      </c>
      <c r="H17" s="29">
        <v>388</v>
      </c>
      <c r="I17" s="24">
        <f>D17*F17*H17</f>
        <v>58200</v>
      </c>
      <c r="J17" s="56" t="s">
        <v>143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22" customHeight="1">
      <c r="A18" s="201"/>
      <c r="B18" s="175" t="s">
        <v>161</v>
      </c>
      <c r="C18" s="176"/>
      <c r="D18" s="28">
        <v>15</v>
      </c>
      <c r="E18" s="28" t="s">
        <v>52</v>
      </c>
      <c r="F18" s="28">
        <v>2</v>
      </c>
      <c r="G18" s="28" t="s">
        <v>53</v>
      </c>
      <c r="H18" s="29">
        <v>388</v>
      </c>
      <c r="I18" s="24">
        <f>D18*F18*H18</f>
        <v>11640</v>
      </c>
      <c r="J18" s="56" t="s">
        <v>143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16.5" customHeight="1">
      <c r="A19" s="172" t="s">
        <v>116</v>
      </c>
      <c r="B19" s="173"/>
      <c r="C19" s="173"/>
      <c r="D19" s="18"/>
      <c r="E19" s="18"/>
      <c r="F19" s="18"/>
      <c r="G19" s="18"/>
      <c r="H19" s="18"/>
      <c r="I19" s="52">
        <f>SUM(I17:I18)</f>
        <v>69840</v>
      </c>
      <c r="J19" s="58"/>
    </row>
    <row r="20" spans="1:23" s="2" customFormat="1" ht="23.15" customHeight="1">
      <c r="A20" s="161" t="s">
        <v>65</v>
      </c>
      <c r="B20" s="175" t="s">
        <v>144</v>
      </c>
      <c r="C20" s="176"/>
      <c r="D20" s="33">
        <v>1</v>
      </c>
      <c r="E20" s="28" t="s">
        <v>60</v>
      </c>
      <c r="F20" s="33">
        <v>1</v>
      </c>
      <c r="G20" s="28" t="s">
        <v>67</v>
      </c>
      <c r="H20" s="83">
        <v>3000</v>
      </c>
      <c r="I20" s="93">
        <f t="shared" ref="I20:I27" si="1">D20*F20*H20</f>
        <v>3000</v>
      </c>
      <c r="J20" s="94" t="s">
        <v>156</v>
      </c>
    </row>
    <row r="21" spans="1:23" s="2" customFormat="1" ht="23.15" customHeight="1">
      <c r="A21" s="162"/>
      <c r="B21" s="175" t="s">
        <v>145</v>
      </c>
      <c r="C21" s="176"/>
      <c r="D21" s="33">
        <v>1</v>
      </c>
      <c r="E21" s="28" t="s">
        <v>60</v>
      </c>
      <c r="F21" s="33">
        <v>1</v>
      </c>
      <c r="G21" s="28" t="s">
        <v>67</v>
      </c>
      <c r="H21" s="83">
        <v>1300</v>
      </c>
      <c r="I21" s="93">
        <f t="shared" si="1"/>
        <v>1300</v>
      </c>
      <c r="J21" s="94" t="s">
        <v>157</v>
      </c>
    </row>
    <row r="22" spans="1:23" s="2" customFormat="1" ht="23.15" customHeight="1">
      <c r="A22" s="162"/>
      <c r="B22" s="175" t="s">
        <v>146</v>
      </c>
      <c r="C22" s="176"/>
      <c r="D22" s="33">
        <v>1</v>
      </c>
      <c r="E22" s="28" t="s">
        <v>60</v>
      </c>
      <c r="F22" s="33">
        <v>1</v>
      </c>
      <c r="G22" s="28" t="s">
        <v>67</v>
      </c>
      <c r="H22" s="83">
        <v>1300</v>
      </c>
      <c r="I22" s="93">
        <f t="shared" si="1"/>
        <v>1300</v>
      </c>
      <c r="J22" s="94" t="s">
        <v>158</v>
      </c>
    </row>
    <row r="23" spans="1:23" s="2" customFormat="1" ht="23.15" customHeight="1">
      <c r="A23" s="162"/>
      <c r="B23" s="175" t="s">
        <v>139</v>
      </c>
      <c r="C23" s="176"/>
      <c r="D23" s="33">
        <v>150</v>
      </c>
      <c r="E23" s="28" t="s">
        <v>59</v>
      </c>
      <c r="F23" s="33">
        <v>1</v>
      </c>
      <c r="G23" s="28" t="s">
        <v>67</v>
      </c>
      <c r="H23" s="83">
        <v>35</v>
      </c>
      <c r="I23" s="93">
        <f t="shared" si="1"/>
        <v>5250</v>
      </c>
      <c r="J23" s="94"/>
    </row>
    <row r="24" spans="1:23" s="2" customFormat="1" ht="16.5" customHeight="1">
      <c r="A24" s="172" t="s">
        <v>71</v>
      </c>
      <c r="B24" s="173"/>
      <c r="C24" s="173"/>
      <c r="D24" s="18"/>
      <c r="E24" s="18"/>
      <c r="F24" s="18"/>
      <c r="G24" s="18"/>
      <c r="H24" s="18"/>
      <c r="I24" s="52">
        <f>SUM(I20:I23)</f>
        <v>10850</v>
      </c>
      <c r="J24" s="95"/>
    </row>
    <row r="25" spans="1:23" s="2" customFormat="1" ht="23.15" customHeight="1">
      <c r="A25" s="161" t="s">
        <v>117</v>
      </c>
      <c r="B25" s="175" t="s">
        <v>135</v>
      </c>
      <c r="C25" s="176"/>
      <c r="D25" s="33">
        <v>1</v>
      </c>
      <c r="E25" s="28" t="s">
        <v>88</v>
      </c>
      <c r="F25" s="33">
        <v>18</v>
      </c>
      <c r="G25" s="28" t="s">
        <v>74</v>
      </c>
      <c r="H25" s="83">
        <v>230</v>
      </c>
      <c r="I25" s="93">
        <f>D25*F25*H25</f>
        <v>4140</v>
      </c>
      <c r="J25" s="96"/>
    </row>
    <row r="26" spans="1:23" s="2" customFormat="1" ht="23.15" customHeight="1">
      <c r="A26" s="162"/>
      <c r="B26" s="175" t="s">
        <v>76</v>
      </c>
      <c r="C26" s="176"/>
      <c r="D26" s="33">
        <v>4</v>
      </c>
      <c r="E26" s="28" t="s">
        <v>73</v>
      </c>
      <c r="F26" s="33">
        <v>1</v>
      </c>
      <c r="G26" s="28" t="s">
        <v>74</v>
      </c>
      <c r="H26" s="83">
        <v>250</v>
      </c>
      <c r="I26" s="93">
        <f>D26*F26*H26</f>
        <v>1000</v>
      </c>
      <c r="J26" s="96"/>
    </row>
    <row r="27" spans="1:23" s="2" customFormat="1" ht="23.15" customHeight="1">
      <c r="A27" s="162"/>
      <c r="B27" s="175" t="s">
        <v>118</v>
      </c>
      <c r="C27" s="176"/>
      <c r="D27" s="33">
        <v>4</v>
      </c>
      <c r="E27" s="28" t="s">
        <v>60</v>
      </c>
      <c r="F27" s="33">
        <v>160</v>
      </c>
      <c r="G27" s="28" t="s">
        <v>119</v>
      </c>
      <c r="H27" s="83">
        <v>0.1</v>
      </c>
      <c r="I27" s="93">
        <f t="shared" si="1"/>
        <v>64</v>
      </c>
      <c r="J27" s="96"/>
    </row>
    <row r="28" spans="1:23" s="2" customFormat="1" ht="16.5" customHeight="1">
      <c r="A28" s="172" t="s">
        <v>120</v>
      </c>
      <c r="B28" s="173"/>
      <c r="C28" s="173"/>
      <c r="D28" s="18"/>
      <c r="E28" s="18"/>
      <c r="F28" s="18"/>
      <c r="G28" s="18"/>
      <c r="H28" s="18"/>
      <c r="I28" s="52">
        <f>SUM(I25:I27)</f>
        <v>5204</v>
      </c>
      <c r="J28" s="95"/>
    </row>
    <row r="29" spans="1:23" s="2" customFormat="1" ht="24" customHeight="1">
      <c r="A29" s="163" t="s">
        <v>94</v>
      </c>
      <c r="B29" s="174" t="s">
        <v>121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2000</v>
      </c>
      <c r="I29" s="36">
        <f>H29*F29*D29</f>
        <v>8000</v>
      </c>
      <c r="J29" s="199" t="s">
        <v>122</v>
      </c>
    </row>
    <row r="30" spans="1:23" s="2" customFormat="1" ht="24" customHeight="1">
      <c r="A30" s="164"/>
      <c r="B30" s="165" t="s">
        <v>123</v>
      </c>
      <c r="C30" s="166"/>
      <c r="D30" s="35">
        <v>2</v>
      </c>
      <c r="E30" s="35" t="s">
        <v>52</v>
      </c>
      <c r="F30" s="35">
        <v>3</v>
      </c>
      <c r="G30" s="35" t="s">
        <v>53</v>
      </c>
      <c r="H30" s="36">
        <v>400</v>
      </c>
      <c r="I30" s="36">
        <f>H30*F30*D30</f>
        <v>2400</v>
      </c>
      <c r="J30" s="199"/>
    </row>
    <row r="31" spans="1:23" s="2" customFormat="1" ht="24" customHeight="1">
      <c r="A31" s="164"/>
      <c r="B31" s="165" t="s">
        <v>124</v>
      </c>
      <c r="C31" s="166"/>
      <c r="D31" s="35">
        <v>2</v>
      </c>
      <c r="E31" s="35" t="s">
        <v>59</v>
      </c>
      <c r="F31" s="35">
        <v>3</v>
      </c>
      <c r="G31" s="35" t="s">
        <v>66</v>
      </c>
      <c r="H31" s="36">
        <v>100</v>
      </c>
      <c r="I31" s="36">
        <f>H31*F31*D31</f>
        <v>600</v>
      </c>
      <c r="J31" s="199"/>
    </row>
    <row r="32" spans="1:23" s="2" customFormat="1" ht="24" customHeight="1">
      <c r="A32" s="164"/>
      <c r="B32" s="165" t="s">
        <v>125</v>
      </c>
      <c r="C32" s="166"/>
      <c r="D32" s="35">
        <v>2</v>
      </c>
      <c r="E32" s="35" t="s">
        <v>59</v>
      </c>
      <c r="F32" s="35">
        <v>3</v>
      </c>
      <c r="G32" s="35" t="s">
        <v>66</v>
      </c>
      <c r="H32" s="36">
        <v>500</v>
      </c>
      <c r="I32" s="36">
        <f>H32*F32*D32</f>
        <v>3000</v>
      </c>
      <c r="J32" s="199"/>
    </row>
    <row r="33" spans="1:10" s="2" customFormat="1" ht="16.5" customHeight="1">
      <c r="A33" s="172" t="s">
        <v>100</v>
      </c>
      <c r="B33" s="173"/>
      <c r="C33" s="173"/>
      <c r="D33" s="18"/>
      <c r="E33" s="18"/>
      <c r="F33" s="18"/>
      <c r="G33" s="18"/>
      <c r="H33" s="18"/>
      <c r="I33" s="52">
        <f>SUM(I29:I32)</f>
        <v>14000</v>
      </c>
      <c r="J33" s="95"/>
    </row>
    <row r="34" spans="1:10" s="2" customFormat="1" ht="24" customHeight="1">
      <c r="A34" s="39" t="s">
        <v>126</v>
      </c>
      <c r="B34" s="40"/>
      <c r="C34" s="40"/>
      <c r="D34" s="41"/>
      <c r="E34" s="41"/>
      <c r="F34" s="41"/>
      <c r="G34" s="41"/>
      <c r="H34" s="42"/>
      <c r="I34" s="65">
        <f>I16+I24+I28+I33</f>
        <v>67554</v>
      </c>
      <c r="J34" s="97"/>
    </row>
    <row r="35" spans="1:10" s="2" customFormat="1" ht="24" customHeight="1">
      <c r="A35" s="39" t="s">
        <v>127</v>
      </c>
      <c r="B35" s="40"/>
      <c r="C35" s="40"/>
      <c r="D35" s="41"/>
      <c r="E35" s="41"/>
      <c r="F35" s="41"/>
      <c r="G35" s="41"/>
      <c r="H35" s="41"/>
      <c r="I35" s="65">
        <f>I34*0.1</f>
        <v>6755.4000000000005</v>
      </c>
      <c r="J35" s="97"/>
    </row>
    <row r="36" spans="1:10" s="2" customFormat="1" ht="24" customHeight="1">
      <c r="A36" s="41" t="s">
        <v>101</v>
      </c>
      <c r="B36" s="40"/>
      <c r="C36" s="40"/>
      <c r="D36" s="41"/>
      <c r="E36" s="41"/>
      <c r="F36" s="41"/>
      <c r="G36" s="41"/>
      <c r="H36" s="41"/>
      <c r="I36" s="98">
        <f>SUM(I34:I35)</f>
        <v>74309.399999999994</v>
      </c>
      <c r="J36" s="97"/>
    </row>
    <row r="37" spans="1:10" s="2" customFormat="1" ht="24" customHeight="1">
      <c r="A37" s="202" t="s">
        <v>128</v>
      </c>
      <c r="B37" s="203"/>
      <c r="C37" s="203"/>
      <c r="D37" s="203"/>
      <c r="E37" s="203"/>
      <c r="F37" s="203"/>
      <c r="G37" s="203"/>
      <c r="H37" s="204"/>
      <c r="I37" s="99">
        <f>SUM(I36:I36)</f>
        <v>74309.399999999994</v>
      </c>
      <c r="J37" s="97"/>
    </row>
    <row r="39" spans="1:10">
      <c r="I39" s="5" t="s">
        <v>129</v>
      </c>
      <c r="J39" s="4"/>
    </row>
  </sheetData>
  <mergeCells count="31">
    <mergeCell ref="A28:C28"/>
    <mergeCell ref="B26:C26"/>
    <mergeCell ref="B10:C10"/>
    <mergeCell ref="B11:C11"/>
    <mergeCell ref="B15:C15"/>
    <mergeCell ref="A16:C16"/>
    <mergeCell ref="B12:C12"/>
    <mergeCell ref="B17:C17"/>
    <mergeCell ref="A19:C19"/>
    <mergeCell ref="B20:C20"/>
    <mergeCell ref="B23:C23"/>
    <mergeCell ref="A24:C24"/>
    <mergeCell ref="B21:C21"/>
    <mergeCell ref="B22:C22"/>
    <mergeCell ref="B13:C13"/>
    <mergeCell ref="B14:C14"/>
    <mergeCell ref="J29:J32"/>
    <mergeCell ref="B18:C18"/>
    <mergeCell ref="A17:A18"/>
    <mergeCell ref="A37:H37"/>
    <mergeCell ref="A10:A15"/>
    <mergeCell ref="A20:A23"/>
    <mergeCell ref="A25:A27"/>
    <mergeCell ref="A29:A32"/>
    <mergeCell ref="B29:C29"/>
    <mergeCell ref="B30:C30"/>
    <mergeCell ref="B31:C31"/>
    <mergeCell ref="B32:C32"/>
    <mergeCell ref="A33:C33"/>
    <mergeCell ref="B25:C25"/>
    <mergeCell ref="B27:C27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130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131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132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2"/>
      <c r="B17" s="177" t="s">
        <v>133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2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2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雪佛兰售后(秦皇岛)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2018-10-15T08:04:35Z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