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<sst xmlns="http://schemas.openxmlformats.org/spreadsheetml/2006/main" count="92">
  <si>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</si>
  <si>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团号：HMQA-180605-LSH711</t>
  </si>
  <si>
    <t>会议日期：2018/5/30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</si>
  <si>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</si>
  <si>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</si>
  <si>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</si>
  <si>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</si>
  <si>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</si>
  <si>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</si>
  <si>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</si>
  <si>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</si>
  <si>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</si>
  <si>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</si>
  <si>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</si>
  <si>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</si>
  <si>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</si>
  <si>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</si>
  <si>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</si>
  <si>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</si>
  <si>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</si>
  <si>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</si>
  <si>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</si>
  <si>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</si>
  <si>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</si>
  <si>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</si>
  <si>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</si>
  <si>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</si>
  <si>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</si>
  <si>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</si>
  <si>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</si>
  <si>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</si>
  <si>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</si>
  <si>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</si>
  <si>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</si>
  <si>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</si>
  <si>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</si>
  <si>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</si>
  <si>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</si>
  <si>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</si>
  <si>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</si>
  <si>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</si>
  <si>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</si>
  <si>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</si>
  <si>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备用金，境外落地签签证费+伴手礼+当地餐费，境内零散物料采购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</si>
  <si>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</si>
  <si>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</si>
  <si>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</si>
  <si>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</si>
  <si>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</si>
  <si>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</si>
  <si>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</si>
  <si>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</si>
  <si>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</si>
  <si>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</si>
  <si>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</si>
  <si>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</si>
  <si>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</si>
  <si>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</si>
  <si>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</si>
  <si>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</si>
  <si>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</si>
  <si>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深圳</t>
  </si>
  <si>
    <t>部门:</t>
  </si>
  <si>
    <t>9部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</si>
  <si>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</si>
  <si>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</si>
  <si>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</si>
  <si>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</si>
  <si>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</si>
  <si>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</si>
  <si>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</si>
  <si>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</si>
  <si>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</si>
  <si>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</si>
  <si>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</si>
  <si>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2107.10.14广州往返深圳高铁票</t>
  </si>
  <si>
    <t>市内交通（打车）</t>
  </si>
  <si>
    <t>当时当地，公交充值票据无效</t>
  </si>
  <si>
    <t>住宿费</t>
  </si>
  <si>
    <t>当时当地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</si>
  <si>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</si>
  <si>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</si>
  <si>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</si>
  <si>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</si>
  <si>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</si>
  <si>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</si>
  <si>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</si>
  <si>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</si>
  <si>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</si>
  <si>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</si>
  <si>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</si>
  <si>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广州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</si>
</sst>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#,##0.00;[Red]#,##0.00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#,##0.00_);[Red]\(#,##0.00\)"/>
    <numFmt numFmtId="42" formatCode="_ &quot;￥&quot;* #,##0_ ;_ &quot;￥&quot;* \-#,##0_ ;_ &quot;￥&quot;* &quot;-&quot;_ ;_ @_ 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21" borderId="21" applyNumberFormat="0" applyAlignment="0" applyProtection="0">
      <alignment vertical="center"/>
    </xf>
    <xf numFmtId="0" fontId="17" fillId="21" borderId="18" applyNumberFormat="0" applyAlignment="0" applyProtection="0">
      <alignment vertical="center"/>
    </xf>
    <xf numFmtId="0" fontId="28" fillId="36" borderId="22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J45" sqref="J45:J52"/>
    </sheetView>
  </sheetViews>
  <sheetFormatPr defaultColWidth="9" defaultRowHeight="21" customHeight="1"/>
  <cols>
    <col min="1" max="1" width="9" style="52"/>
    <col min="2" max="2" width="16.75" customWidth="1"/>
    <col min="3" max="3" width="12.375" style="53" customWidth="1"/>
    <col min="4" max="4" width="10" customWidth="1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/>
      <c r="D8" s="65">
        <v>1</v>
      </c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/>
      <c r="G28" s="64"/>
      <c r="H28" s="64">
        <f t="shared" si="0"/>
        <v>0</v>
      </c>
      <c r="I28" s="85" t="s">
        <v>31</v>
      </c>
      <c r="J28" s="86" t="s">
        <v>32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34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36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37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39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40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42</v>
      </c>
      <c r="C45" s="64">
        <v>30000</v>
      </c>
      <c r="D45" s="65">
        <v>1</v>
      </c>
      <c r="E45" s="64">
        <f t="shared" si="2"/>
        <v>30000</v>
      </c>
      <c r="F45" s="64">
        <v>0</v>
      </c>
      <c r="G45" s="64">
        <v>0</v>
      </c>
      <c r="H45" s="64">
        <f t="shared" si="0"/>
        <v>0</v>
      </c>
      <c r="I45" s="85"/>
      <c r="J45" s="96" t="s">
        <v>43</v>
      </c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7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7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7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7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7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7"/>
    </row>
    <row r="52" s="51" customFormat="1" customHeight="1" spans="1:10">
      <c r="A52" s="66"/>
      <c r="B52" s="67" t="s">
        <v>44</v>
      </c>
      <c r="C52" s="68">
        <f>SUM(C45)</f>
        <v>30000</v>
      </c>
      <c r="D52" s="68">
        <f t="shared" ref="D52:E52" si="20">SUM(D45)</f>
        <v>1</v>
      </c>
      <c r="E52" s="68">
        <f t="shared" si="20"/>
        <v>30000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8"/>
    </row>
    <row r="53" customHeight="1" spans="1:10">
      <c r="A53" s="66"/>
      <c r="B53" s="67" t="s">
        <v>45</v>
      </c>
      <c r="C53" s="68">
        <f>SUM(C52,C44,C40,C37,C32,C27,C24,C21,C16,C13)</f>
        <v>30000</v>
      </c>
      <c r="D53" s="68">
        <f t="shared" ref="D53:H53" si="22">SUM(D52,D44,D40,D37,D32,D27,D24,D21,D16,D13)</f>
        <v>2</v>
      </c>
      <c r="E53" s="68">
        <f t="shared" si="22"/>
        <v>30000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9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100" t="s">
        <v>50</v>
      </c>
    </row>
    <row r="58" customHeight="1" spans="1:9">
      <c r="A58" s="79">
        <f>E53</f>
        <v>30000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101">
        <f>A58-C58</f>
        <v>30000</v>
      </c>
    </row>
    <row r="60" customHeight="1" spans="1:9">
      <c r="A60" s="81" t="s">
        <v>51</v>
      </c>
      <c r="B60" s="82" t="s">
        <v>52</v>
      </c>
      <c r="C60" s="83" t="s">
        <v>53</v>
      </c>
      <c r="D60" s="81"/>
      <c r="E60" s="81" t="s">
        <v>54</v>
      </c>
      <c r="F60" s="81"/>
      <c r="G60" s="81" t="s">
        <v>55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N28" sqref="N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52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43022</v>
      </c>
      <c r="G7" s="11"/>
      <c r="H7" s="10" t="s">
        <v>65</v>
      </c>
      <c r="I7" s="38"/>
      <c r="J7" s="12">
        <v>43239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/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159</v>
      </c>
      <c r="H11" s="26">
        <v>159</v>
      </c>
      <c r="I11" s="41"/>
      <c r="J11" s="42"/>
      <c r="K11" s="43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79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159</v>
      </c>
      <c r="H18" s="31">
        <f>SUM(H11:H17)</f>
        <v>159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v>159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159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 t="s">
        <v>52</v>
      </c>
      <c r="E23" s="17"/>
      <c r="F23" s="17" t="s">
        <v>53</v>
      </c>
      <c r="G23" s="17" t="s">
        <v>85</v>
      </c>
      <c r="H23" s="17"/>
      <c r="I23" s="17"/>
      <c r="J23" s="17" t="s">
        <v>55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/>
      <c r="G28" s="7"/>
      <c r="H28" s="6" t="s">
        <v>58</v>
      </c>
      <c r="I28" s="5"/>
      <c r="J28" s="7"/>
      <c r="K28" s="36"/>
    </row>
    <row r="29" ht="20.1" customHeight="1" spans="2:11">
      <c r="B29" s="8"/>
      <c r="C29" s="9"/>
      <c r="D29" s="10" t="s">
        <v>60</v>
      </c>
      <c r="E29" s="10"/>
      <c r="F29" s="11"/>
      <c r="G29" s="11"/>
      <c r="H29" s="10" t="s">
        <v>62</v>
      </c>
      <c r="I29" s="9"/>
      <c r="J29" s="11"/>
      <c r="K29" s="37"/>
    </row>
    <row r="30" ht="20.1" customHeight="1" spans="2:11">
      <c r="B30" s="8"/>
      <c r="C30" s="9"/>
      <c r="D30" s="10" t="s">
        <v>64</v>
      </c>
      <c r="E30" s="10"/>
      <c r="F30" s="11"/>
      <c r="G30" s="11"/>
      <c r="H30" s="10" t="s">
        <v>65</v>
      </c>
      <c r="I30" s="38"/>
      <c r="J30" s="12"/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/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72</v>
      </c>
    </row>
    <row r="34" ht="20.1" customHeight="1" spans="2:11">
      <c r="B34" s="28">
        <v>1</v>
      </c>
      <c r="C34" s="28"/>
      <c r="D34" s="34" t="s">
        <v>91</v>
      </c>
      <c r="E34" s="28"/>
      <c r="F34" s="28"/>
      <c r="G34" s="26"/>
      <c r="H34" s="26">
        <v>2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 t="s">
        <v>91</v>
      </c>
      <c r="E35" s="28"/>
      <c r="F35" s="28"/>
      <c r="G35" s="26"/>
      <c r="H35" s="26">
        <v>5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2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9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53</v>
      </c>
      <c r="G38" s="17" t="s">
        <v>85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2018-05-30T03:32:20Z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