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tabRatio="500"/>
  </bookViews>
  <sheets>
    <sheet name="接待报价" sheetId="1" r:id="rId1"/>
  </sheets>
  <calcPr calcId="144525" concurrentCalc="0"/>
</workbook>
</file>

<file path=xl/sharedStrings.xml><?xml version="1.0" encoding="utf-8"?>
<sst xmlns="http://schemas.openxmlformats.org/spreadsheetml/2006/main" count="114">
  <si>
    <t>360政企安全员工大会 - 会务接待报价【康辉会展】</t>
  </si>
  <si>
    <t>项目</t>
  </si>
  <si>
    <t>内容</t>
  </si>
  <si>
    <t>明细</t>
  </si>
  <si>
    <t>数量1</t>
  </si>
  <si>
    <t>单位1</t>
  </si>
  <si>
    <t>数量2</t>
  </si>
  <si>
    <t>单位2</t>
  </si>
  <si>
    <t>单价</t>
  </si>
  <si>
    <t>金额</t>
  </si>
  <si>
    <t>备注</t>
  </si>
  <si>
    <t>车辆</t>
  </si>
  <si>
    <t>北京360大厦 - 天津入住酒店（13日）
出发日：按照5月8日1228人；按照每辆45人</t>
  </si>
  <si>
    <t>50座大巴</t>
  </si>
  <si>
    <t>辆</t>
  </si>
  <si>
    <t>趟</t>
  </si>
  <si>
    <t>喜来登4辆+滨海1号6辆+东凯悦2辆+恒大8辆+海河假日3辆+皇冠假日1辆+希尔顿3辆+温德姆2辆+智选假日1辆</t>
  </si>
  <si>
    <t>天津 - 北京360大厦（16日）</t>
  </si>
  <si>
    <t>颁奖人员彩排车辆 - 北京-天津+彩排后送至各酒店</t>
  </si>
  <si>
    <t>次</t>
  </si>
  <si>
    <t>新增需求</t>
  </si>
  <si>
    <t>周边酒店 - 东丽湖恒大往返摆渡
会议日：14日 上午1次+晚上1次；15日 上午1次+晚上1次；16日 上午1次</t>
  </si>
  <si>
    <t>希尔顿6辆+喜来登7辆+海河假日4辆+东凯悦6辆+滨海1号7辆+智选假日1辆+温德姆4辆+皇冠假日7辆</t>
  </si>
  <si>
    <t>天津东丽湖恒大酒店 - 午餐摆渡车</t>
  </si>
  <si>
    <t>天津第五中心 - 北京
（生病王岩单独安排）</t>
  </si>
  <si>
    <t>小车</t>
  </si>
  <si>
    <t>5月13日GL8车辆</t>
  </si>
  <si>
    <t>北京 - 天津</t>
  </si>
  <si>
    <t>叶总、刘总、高总、男潘总、女潘总+市场1辆</t>
  </si>
  <si>
    <t>北京 - 天津备车（杜跃进总未出发）</t>
  </si>
  <si>
    <t>天</t>
  </si>
  <si>
    <t>原计划杜跃进总，未出发</t>
  </si>
  <si>
    <t>5月14日GL8车辆</t>
  </si>
  <si>
    <t>北京 - 天津（杜跃进）</t>
  </si>
  <si>
    <t>叶总专车</t>
  </si>
  <si>
    <t>5月15日GL8车辆</t>
  </si>
  <si>
    <t>天津 - 北京（杜跃进）</t>
  </si>
  <si>
    <t>5月16日GL8车辆</t>
  </si>
  <si>
    <t>天津 - 北京</t>
  </si>
  <si>
    <t>叶总、刘总、高总、男潘总、女潘总、思南总+市场1辆</t>
  </si>
  <si>
    <t>备车</t>
  </si>
  <si>
    <t>GL8
全天包车100公里8小时内，超时超公里150元</t>
  </si>
  <si>
    <t>5月13日</t>
  </si>
  <si>
    <t>5月16日</t>
  </si>
  <si>
    <t>车辆部分小计</t>
  </si>
  <si>
    <t>酒店</t>
  </si>
  <si>
    <t>滨海圣光皇冠假日酒店（加床容纳280人）</t>
  </si>
  <si>
    <t>105大（35加床）+70标</t>
  </si>
  <si>
    <t>间</t>
  </si>
  <si>
    <t>晚</t>
  </si>
  <si>
    <t>实际170间*3晚</t>
  </si>
  <si>
    <t>天津麦克达温德姆酒店（容纳180人）</t>
  </si>
  <si>
    <t>90大+45标</t>
  </si>
  <si>
    <t>实际130间*3晚（按照保底收取）</t>
  </si>
  <si>
    <t>天津滨海1号温泉度假酒店（容纳295人）</t>
  </si>
  <si>
    <t>15大+140标</t>
  </si>
  <si>
    <t>实际146间+148间+126间</t>
  </si>
  <si>
    <t>天津东凯悦酒店（容纳245人）</t>
  </si>
  <si>
    <t>105大（50加床）+45标</t>
  </si>
  <si>
    <t>实际149间*2晚+146间</t>
  </si>
  <si>
    <t>天津生态城世茂希尔顿（容纳230人）</t>
  </si>
  <si>
    <t>80大（30加床）+60标</t>
  </si>
  <si>
    <t>实际138间+139间+135间</t>
  </si>
  <si>
    <t>天津滨海喜来登酒店（容纳280人）</t>
  </si>
  <si>
    <t>90大+95标</t>
  </si>
  <si>
    <t>实际入住170间*2晚+164间*1晚</t>
  </si>
  <si>
    <t>天津海河假日酒店（容纳180人）</t>
  </si>
  <si>
    <t>50大（50加床）+40标</t>
  </si>
  <si>
    <t>实际89间+89间+85间</t>
  </si>
  <si>
    <t>天津白云酒店（52人）</t>
  </si>
  <si>
    <t>实际未入住</t>
  </si>
  <si>
    <t>天津空港智选假日酒店</t>
  </si>
  <si>
    <t>实际入住49间夜</t>
  </si>
  <si>
    <t>酒店部分小计</t>
  </si>
  <si>
    <t>工作人员&amp;物料</t>
  </si>
  <si>
    <t>车辆主/副负责人</t>
  </si>
  <si>
    <t>活动车辆总调度</t>
  </si>
  <si>
    <t>人</t>
  </si>
  <si>
    <t>此项目特别优惠</t>
  </si>
  <si>
    <t>北京发车人员</t>
  </si>
  <si>
    <t>现场协调</t>
  </si>
  <si>
    <t>酒店工作人员（签到，咨询，协助发车）</t>
  </si>
  <si>
    <t>8家酒店*3人；4天</t>
  </si>
  <si>
    <t>天津当地人员差旅补助</t>
  </si>
  <si>
    <t>交通餐饮补助（主会场偏远）</t>
  </si>
  <si>
    <t>工作人员差旅（12-16）</t>
  </si>
  <si>
    <t>康辉工作人员</t>
  </si>
  <si>
    <t>车辆司机差旅</t>
  </si>
  <si>
    <t>大巴/GL8</t>
  </si>
  <si>
    <t>手举牌</t>
  </si>
  <si>
    <t>套</t>
  </si>
  <si>
    <t>车头牌</t>
  </si>
  <si>
    <t>A3塑封</t>
  </si>
  <si>
    <t>车</t>
  </si>
  <si>
    <t>个</t>
  </si>
  <si>
    <t>发光灯牌</t>
  </si>
  <si>
    <t>发光牌</t>
  </si>
  <si>
    <t>防疫包&amp;医疗包</t>
  </si>
  <si>
    <t>按酒店准备</t>
  </si>
  <si>
    <t>短信平台</t>
  </si>
  <si>
    <t>按会议期间每人10条计算</t>
  </si>
  <si>
    <t>条</t>
  </si>
  <si>
    <t>未使用</t>
  </si>
  <si>
    <t>物料快递费</t>
  </si>
  <si>
    <t>会议物料快递</t>
  </si>
  <si>
    <t>核酸检测费用</t>
  </si>
  <si>
    <t>员工核酸检测</t>
  </si>
  <si>
    <t>工作人员服装</t>
  </si>
  <si>
    <t>项</t>
  </si>
  <si>
    <t>工作人员&amp;物料部分小计</t>
  </si>
  <si>
    <t>车辆&amp;工作人员服务费5%</t>
  </si>
  <si>
    <t>酒店服务费5%</t>
  </si>
  <si>
    <t>税费6%（增值税专用发票）</t>
  </si>
  <si>
    <t>最终报价（含税含服务费）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</si>
</sst>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"/>
    <numFmt numFmtId="41" formatCode="_ * #,##0_ ;_ * \-#,##0_ ;_ * &quot;-&quot;_ ;_ @_ "/>
  </numFmts>
  <fonts count="29">
    <font>
      <sz val="12"/>
      <color theme="1"/>
      <name val="DengXian"/>
      <charset val="134"/>
      <scheme val="minor"/>
    </font>
    <font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i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7" fillId="31" borderId="2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8" fillId="25" borderId="23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47"/>
  <sheetViews>
    <sheetView showGridLines="0" tabSelected="1" zoomScale="99" zoomScaleNormal="99" topLeftCell="C1" workbookViewId="0">
      <selection activeCell="J11" sqref="J11"/>
    </sheetView>
  </sheetViews>
  <sheetFormatPr defaultColWidth="9" defaultRowHeight="23" customHeight="1"/>
  <cols>
    <col min="1" max="1" width="4.66666666666667" style="4" customWidth="1"/>
    <col min="2" max="2" width="14.1666666666667" style="3" customWidth="1"/>
    <col min="3" max="3" width="61.6666666666667" style="4" customWidth="1"/>
    <col min="4" max="4" width="38.3333333333333" style="4" customWidth="1"/>
    <col min="5" max="7" width="7.83333333333333" style="4" customWidth="1"/>
    <col min="8" max="8" width="9.5" style="4" customWidth="1"/>
    <col min="9" max="9" width="12.8333333333333" style="5" customWidth="1"/>
    <col min="10" max="10" width="23.1666666666667" style="4" customWidth="1"/>
    <col min="11" max="11" width="47.5" style="4" customWidth="1"/>
    <col min="12" max="16384" width="9" style="4"/>
  </cols>
  <sheetData>
    <row r="1" s="1" customFormat="1" ht="42" customHeight="1" spans="2:11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</row>
    <row r="2" s="2" customFormat="1" ht="37" customHeight="1" spans="2:11"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29" t="s">
        <v>8</v>
      </c>
      <c r="J2" s="8" t="s">
        <v>9</v>
      </c>
      <c r="K2" s="30" t="s">
        <v>10</v>
      </c>
    </row>
    <row r="3" ht="29" spans="2:11">
      <c r="B3" s="9" t="s">
        <v>11</v>
      </c>
      <c r="C3" s="10" t="s">
        <v>12</v>
      </c>
      <c r="D3" s="10" t="s">
        <v>13</v>
      </c>
      <c r="E3" s="27">
        <v>30</v>
      </c>
      <c r="F3" s="19" t="s">
        <v>14</v>
      </c>
      <c r="G3" s="19">
        <v>1</v>
      </c>
      <c r="H3" s="19" t="s">
        <v>15</v>
      </c>
      <c r="I3" s="31">
        <v>3000</v>
      </c>
      <c r="J3" s="31">
        <f>E3*G3*I3</f>
        <v>90000</v>
      </c>
      <c r="K3" s="32" t="s">
        <v>16</v>
      </c>
    </row>
    <row r="4" ht="15" spans="2:11">
      <c r="B4" s="9"/>
      <c r="C4" s="10" t="s">
        <v>17</v>
      </c>
      <c r="D4" s="10" t="s">
        <v>13</v>
      </c>
      <c r="E4" s="27">
        <v>29</v>
      </c>
      <c r="F4" s="19" t="s">
        <v>14</v>
      </c>
      <c r="G4" s="19">
        <v>1</v>
      </c>
      <c r="H4" s="19" t="s">
        <v>15</v>
      </c>
      <c r="I4" s="31">
        <v>3000</v>
      </c>
      <c r="J4" s="31">
        <f t="shared" ref="J4:J17" si="0">E4*G4*I4</f>
        <v>87000</v>
      </c>
      <c r="K4" s="33"/>
    </row>
    <row r="5" ht="15" spans="2:11">
      <c r="B5" s="9"/>
      <c r="C5" s="11" t="s">
        <v>18</v>
      </c>
      <c r="D5" s="12" t="s">
        <v>13</v>
      </c>
      <c r="E5" s="28">
        <v>2</v>
      </c>
      <c r="F5" s="12" t="s">
        <v>14</v>
      </c>
      <c r="G5" s="12">
        <v>1</v>
      </c>
      <c r="H5" s="12" t="s">
        <v>19</v>
      </c>
      <c r="I5" s="34">
        <v>4200</v>
      </c>
      <c r="J5" s="31">
        <f t="shared" si="0"/>
        <v>8400</v>
      </c>
      <c r="K5" s="35" t="s">
        <v>20</v>
      </c>
    </row>
    <row r="6" ht="44" spans="2:11">
      <c r="B6" s="13"/>
      <c r="C6" s="11" t="s">
        <v>21</v>
      </c>
      <c r="D6" s="12" t="s">
        <v>13</v>
      </c>
      <c r="E6" s="28">
        <v>42</v>
      </c>
      <c r="F6" s="12" t="s">
        <v>14</v>
      </c>
      <c r="G6" s="12">
        <v>5</v>
      </c>
      <c r="H6" s="12" t="s">
        <v>15</v>
      </c>
      <c r="I6" s="34">
        <v>1200</v>
      </c>
      <c r="J6" s="31">
        <f>E6*G6*I6</f>
        <v>252000</v>
      </c>
      <c r="K6" s="32" t="s">
        <v>22</v>
      </c>
    </row>
    <row r="7" ht="15" spans="2:11">
      <c r="B7" s="13"/>
      <c r="C7" s="11" t="s">
        <v>23</v>
      </c>
      <c r="D7" s="12" t="s">
        <v>13</v>
      </c>
      <c r="E7" s="28">
        <v>6</v>
      </c>
      <c r="F7" s="12" t="s">
        <v>14</v>
      </c>
      <c r="G7" s="12">
        <v>1</v>
      </c>
      <c r="H7" s="12" t="s">
        <v>19</v>
      </c>
      <c r="I7" s="34">
        <v>1000</v>
      </c>
      <c r="J7" s="31">
        <f t="shared" si="0"/>
        <v>6000</v>
      </c>
      <c r="K7" s="35" t="s">
        <v>20</v>
      </c>
    </row>
    <row r="8" ht="29" spans="2:11">
      <c r="B8" s="13"/>
      <c r="C8" s="11" t="s">
        <v>24</v>
      </c>
      <c r="D8" s="12" t="s">
        <v>25</v>
      </c>
      <c r="E8" s="28">
        <v>1</v>
      </c>
      <c r="F8" s="12" t="s">
        <v>14</v>
      </c>
      <c r="G8" s="12">
        <v>1</v>
      </c>
      <c r="H8" s="12" t="s">
        <v>15</v>
      </c>
      <c r="I8" s="34">
        <v>1800</v>
      </c>
      <c r="J8" s="31">
        <f t="shared" si="0"/>
        <v>1800</v>
      </c>
      <c r="K8" s="35" t="s">
        <v>20</v>
      </c>
    </row>
    <row r="9" ht="14.4" spans="2:11">
      <c r="B9" s="13"/>
      <c r="C9" s="14" t="s">
        <v>26</v>
      </c>
      <c r="D9" s="12" t="s">
        <v>27</v>
      </c>
      <c r="E9" s="28">
        <v>6</v>
      </c>
      <c r="F9" s="12" t="s">
        <v>14</v>
      </c>
      <c r="G9" s="12">
        <v>1</v>
      </c>
      <c r="H9" s="12" t="s">
        <v>15</v>
      </c>
      <c r="I9" s="34">
        <v>2000</v>
      </c>
      <c r="J9" s="31">
        <f t="shared" si="0"/>
        <v>12000</v>
      </c>
      <c r="K9" s="33" t="s">
        <v>28</v>
      </c>
    </row>
    <row r="10" ht="14.4" spans="2:11">
      <c r="B10" s="13"/>
      <c r="C10" s="10"/>
      <c r="D10" s="12" t="s">
        <v>29</v>
      </c>
      <c r="E10" s="28">
        <v>1</v>
      </c>
      <c r="F10" s="12" t="s">
        <v>14</v>
      </c>
      <c r="G10" s="12">
        <v>1</v>
      </c>
      <c r="H10" s="12" t="s">
        <v>30</v>
      </c>
      <c r="I10" s="34">
        <v>1200</v>
      </c>
      <c r="J10" s="31">
        <f t="shared" si="0"/>
        <v>1200</v>
      </c>
      <c r="K10" s="33" t="s">
        <v>31</v>
      </c>
    </row>
    <row r="11" ht="14.4" spans="2:11">
      <c r="B11" s="13"/>
      <c r="C11" s="14" t="s">
        <v>32</v>
      </c>
      <c r="D11" s="12" t="s">
        <v>33</v>
      </c>
      <c r="E11" s="28">
        <v>1</v>
      </c>
      <c r="F11" s="12" t="s">
        <v>14</v>
      </c>
      <c r="G11" s="12">
        <v>1</v>
      </c>
      <c r="H11" s="12" t="s">
        <v>15</v>
      </c>
      <c r="I11" s="34">
        <v>2000</v>
      </c>
      <c r="J11" s="31">
        <f t="shared" si="0"/>
        <v>2000</v>
      </c>
      <c r="K11" s="33"/>
    </row>
    <row r="12" ht="14.4" spans="2:11">
      <c r="B12" s="13"/>
      <c r="C12" s="15"/>
      <c r="D12" s="12" t="s">
        <v>34</v>
      </c>
      <c r="E12" s="28">
        <v>1</v>
      </c>
      <c r="F12" s="12" t="s">
        <v>14</v>
      </c>
      <c r="G12" s="12">
        <v>1</v>
      </c>
      <c r="H12" s="12" t="s">
        <v>30</v>
      </c>
      <c r="I12" s="34">
        <v>1200</v>
      </c>
      <c r="J12" s="31">
        <f t="shared" si="0"/>
        <v>1200</v>
      </c>
      <c r="K12" s="33"/>
    </row>
    <row r="13" ht="14.4" spans="2:11">
      <c r="B13" s="16"/>
      <c r="C13" s="11" t="s">
        <v>35</v>
      </c>
      <c r="D13" s="17" t="s">
        <v>36</v>
      </c>
      <c r="E13" s="28">
        <v>1</v>
      </c>
      <c r="F13" s="12" t="s">
        <v>14</v>
      </c>
      <c r="G13" s="12">
        <v>1</v>
      </c>
      <c r="H13" s="12" t="s">
        <v>30</v>
      </c>
      <c r="I13" s="34">
        <v>2000</v>
      </c>
      <c r="J13" s="31">
        <f t="shared" si="0"/>
        <v>2000</v>
      </c>
      <c r="K13" s="33"/>
    </row>
    <row r="14" ht="14.4" spans="2:11">
      <c r="B14" s="16"/>
      <c r="C14" s="11"/>
      <c r="D14" s="17" t="s">
        <v>34</v>
      </c>
      <c r="E14" s="28">
        <v>1</v>
      </c>
      <c r="F14" s="12" t="s">
        <v>14</v>
      </c>
      <c r="G14" s="12">
        <v>1</v>
      </c>
      <c r="H14" s="12" t="s">
        <v>30</v>
      </c>
      <c r="I14" s="34">
        <v>1200</v>
      </c>
      <c r="J14" s="31">
        <f t="shared" si="0"/>
        <v>1200</v>
      </c>
      <c r="K14" s="33"/>
    </row>
    <row r="15" ht="15" spans="2:11">
      <c r="B15" s="13"/>
      <c r="C15" s="10" t="s">
        <v>37</v>
      </c>
      <c r="D15" s="12" t="s">
        <v>38</v>
      </c>
      <c r="E15" s="28">
        <v>7</v>
      </c>
      <c r="F15" s="12" t="s">
        <v>14</v>
      </c>
      <c r="G15" s="12">
        <v>1</v>
      </c>
      <c r="H15" s="12" t="s">
        <v>15</v>
      </c>
      <c r="I15" s="34">
        <v>2000</v>
      </c>
      <c r="J15" s="31">
        <f t="shared" si="0"/>
        <v>14000</v>
      </c>
      <c r="K15" s="33" t="s">
        <v>39</v>
      </c>
    </row>
    <row r="16" ht="44" spans="2:11">
      <c r="B16" s="13"/>
      <c r="C16" s="18" t="s">
        <v>40</v>
      </c>
      <c r="D16" s="11" t="s">
        <v>41</v>
      </c>
      <c r="E16" s="28">
        <v>2</v>
      </c>
      <c r="F16" s="12" t="s">
        <v>14</v>
      </c>
      <c r="G16" s="12">
        <v>1</v>
      </c>
      <c r="H16" s="12" t="s">
        <v>30</v>
      </c>
      <c r="I16" s="34">
        <v>1200</v>
      </c>
      <c r="J16" s="31">
        <f t="shared" si="0"/>
        <v>2400</v>
      </c>
      <c r="K16" s="33" t="s">
        <v>42</v>
      </c>
    </row>
    <row r="17" ht="44" spans="2:11">
      <c r="B17" s="13"/>
      <c r="C17" s="19"/>
      <c r="D17" s="11" t="s">
        <v>41</v>
      </c>
      <c r="E17" s="28">
        <v>3</v>
      </c>
      <c r="F17" s="12" t="s">
        <v>14</v>
      </c>
      <c r="G17" s="12">
        <v>2</v>
      </c>
      <c r="H17" s="12" t="s">
        <v>30</v>
      </c>
      <c r="I17" s="34">
        <v>1200</v>
      </c>
      <c r="J17" s="31">
        <f t="shared" si="0"/>
        <v>7200</v>
      </c>
      <c r="K17" s="33" t="s">
        <v>43</v>
      </c>
    </row>
    <row r="18" s="3" customFormat="1" ht="22" customHeight="1" spans="2:11">
      <c r="B18" s="20" t="s">
        <v>44</v>
      </c>
      <c r="C18" s="21"/>
      <c r="D18" s="21"/>
      <c r="E18" s="21"/>
      <c r="F18" s="21"/>
      <c r="G18" s="21"/>
      <c r="H18" s="21"/>
      <c r="I18" s="21"/>
      <c r="J18" s="36">
        <f>SUM(J3:J17)</f>
        <v>488400</v>
      </c>
      <c r="K18" s="37"/>
    </row>
    <row r="19" customHeight="1" spans="2:11">
      <c r="B19" s="22" t="s">
        <v>45</v>
      </c>
      <c r="C19" s="12" t="s">
        <v>46</v>
      </c>
      <c r="D19" s="12" t="s">
        <v>47</v>
      </c>
      <c r="E19" s="12">
        <v>170</v>
      </c>
      <c r="F19" s="12" t="s">
        <v>48</v>
      </c>
      <c r="G19" s="12">
        <v>3</v>
      </c>
      <c r="H19" s="12" t="s">
        <v>49</v>
      </c>
      <c r="I19" s="34">
        <v>450</v>
      </c>
      <c r="J19" s="34">
        <f>E19*G19*I19</f>
        <v>229500</v>
      </c>
      <c r="K19" s="38" t="s">
        <v>50</v>
      </c>
    </row>
    <row r="20" customHeight="1" spans="2:11">
      <c r="B20" s="13"/>
      <c r="C20" s="12" t="s">
        <v>51</v>
      </c>
      <c r="D20" s="12" t="s">
        <v>52</v>
      </c>
      <c r="E20" s="12">
        <v>130</v>
      </c>
      <c r="F20" s="12" t="s">
        <v>48</v>
      </c>
      <c r="G20" s="12">
        <v>3</v>
      </c>
      <c r="H20" s="12" t="s">
        <v>49</v>
      </c>
      <c r="I20" s="34">
        <v>358</v>
      </c>
      <c r="J20" s="34">
        <f t="shared" ref="J20:J27" si="1">E20*G20*I20</f>
        <v>139620</v>
      </c>
      <c r="K20" s="38" t="s">
        <v>53</v>
      </c>
    </row>
    <row r="21" customHeight="1" spans="2:11">
      <c r="B21" s="13"/>
      <c r="C21" s="12" t="s">
        <v>54</v>
      </c>
      <c r="D21" s="12" t="s">
        <v>55</v>
      </c>
      <c r="E21" s="28">
        <v>420</v>
      </c>
      <c r="F21" s="12" t="s">
        <v>48</v>
      </c>
      <c r="G21" s="12">
        <v>1</v>
      </c>
      <c r="H21" s="12" t="s">
        <v>19</v>
      </c>
      <c r="I21" s="34">
        <v>550</v>
      </c>
      <c r="J21" s="34">
        <f t="shared" si="1"/>
        <v>231000</v>
      </c>
      <c r="K21" s="38" t="s">
        <v>56</v>
      </c>
    </row>
    <row r="22" customHeight="1" spans="2:11">
      <c r="B22" s="13"/>
      <c r="C22" s="12" t="s">
        <v>57</v>
      </c>
      <c r="D22" s="12" t="s">
        <v>58</v>
      </c>
      <c r="E22" s="12">
        <v>444</v>
      </c>
      <c r="F22" s="12" t="s">
        <v>48</v>
      </c>
      <c r="G22" s="12">
        <v>1</v>
      </c>
      <c r="H22" s="12" t="s">
        <v>19</v>
      </c>
      <c r="I22" s="34">
        <v>550</v>
      </c>
      <c r="J22" s="34">
        <f t="shared" si="1"/>
        <v>244200</v>
      </c>
      <c r="K22" s="38" t="s">
        <v>59</v>
      </c>
    </row>
    <row r="23" customHeight="1" spans="2:11">
      <c r="B23" s="13"/>
      <c r="C23" s="12" t="s">
        <v>60</v>
      </c>
      <c r="D23" s="12" t="s">
        <v>61</v>
      </c>
      <c r="E23" s="12">
        <v>412</v>
      </c>
      <c r="F23" s="12" t="s">
        <v>48</v>
      </c>
      <c r="G23" s="12">
        <v>1</v>
      </c>
      <c r="H23" s="12" t="s">
        <v>19</v>
      </c>
      <c r="I23" s="34">
        <v>550</v>
      </c>
      <c r="J23" s="34">
        <f t="shared" si="1"/>
        <v>226600</v>
      </c>
      <c r="K23" s="38" t="s">
        <v>62</v>
      </c>
    </row>
    <row r="24" customHeight="1" spans="2:11">
      <c r="B24" s="13"/>
      <c r="C24" s="12" t="s">
        <v>63</v>
      </c>
      <c r="D24" s="12" t="s">
        <v>64</v>
      </c>
      <c r="E24" s="12">
        <v>504</v>
      </c>
      <c r="F24" s="12" t="s">
        <v>48</v>
      </c>
      <c r="G24" s="12">
        <v>1</v>
      </c>
      <c r="H24" s="12" t="s">
        <v>19</v>
      </c>
      <c r="I24" s="34">
        <v>550</v>
      </c>
      <c r="J24" s="34">
        <f t="shared" si="1"/>
        <v>277200</v>
      </c>
      <c r="K24" s="38" t="s">
        <v>65</v>
      </c>
    </row>
    <row r="25" customHeight="1" spans="2:11">
      <c r="B25" s="13"/>
      <c r="C25" s="12" t="s">
        <v>66</v>
      </c>
      <c r="D25" s="12" t="s">
        <v>67</v>
      </c>
      <c r="E25" s="12">
        <v>263</v>
      </c>
      <c r="F25" s="12" t="s">
        <v>48</v>
      </c>
      <c r="G25" s="12">
        <v>1</v>
      </c>
      <c r="H25" s="12" t="s">
        <v>19</v>
      </c>
      <c r="I25" s="34">
        <v>550</v>
      </c>
      <c r="J25" s="34">
        <f t="shared" si="1"/>
        <v>144650</v>
      </c>
      <c r="K25" s="38" t="s">
        <v>68</v>
      </c>
    </row>
    <row r="26" customHeight="1" spans="2:11">
      <c r="B26" s="13"/>
      <c r="C26" s="12" t="s">
        <v>69</v>
      </c>
      <c r="D26" s="12"/>
      <c r="E26" s="12">
        <v>26</v>
      </c>
      <c r="F26" s="12" t="s">
        <v>48</v>
      </c>
      <c r="G26" s="12">
        <v>0</v>
      </c>
      <c r="H26" s="12" t="s">
        <v>49</v>
      </c>
      <c r="I26" s="34">
        <v>480</v>
      </c>
      <c r="J26" s="34">
        <f t="shared" ref="J26" si="2">E26*G26*I26</f>
        <v>0</v>
      </c>
      <c r="K26" s="39" t="s">
        <v>70</v>
      </c>
    </row>
    <row r="27" customHeight="1" spans="2:11">
      <c r="B27" s="13"/>
      <c r="C27" s="12" t="s">
        <v>71</v>
      </c>
      <c r="D27" s="12"/>
      <c r="E27" s="12">
        <v>49</v>
      </c>
      <c r="F27" s="12" t="s">
        <v>48</v>
      </c>
      <c r="G27" s="12">
        <v>1</v>
      </c>
      <c r="H27" s="12" t="s">
        <v>19</v>
      </c>
      <c r="I27" s="34">
        <v>329</v>
      </c>
      <c r="J27" s="34">
        <f t="shared" si="1"/>
        <v>16121</v>
      </c>
      <c r="K27" s="38" t="s">
        <v>72</v>
      </c>
    </row>
    <row r="28" s="3" customFormat="1" customHeight="1" spans="2:11">
      <c r="B28" s="20" t="s">
        <v>73</v>
      </c>
      <c r="C28" s="21"/>
      <c r="D28" s="21"/>
      <c r="E28" s="21"/>
      <c r="F28" s="21"/>
      <c r="G28" s="21"/>
      <c r="H28" s="21"/>
      <c r="I28" s="21"/>
      <c r="J28" s="36">
        <f>SUM(J19:J27)</f>
        <v>1508891</v>
      </c>
      <c r="K28" s="40"/>
    </row>
    <row r="29" customHeight="1" spans="2:11">
      <c r="B29" s="13" t="s">
        <v>74</v>
      </c>
      <c r="C29" s="12" t="s">
        <v>75</v>
      </c>
      <c r="D29" s="12" t="s">
        <v>76</v>
      </c>
      <c r="E29" s="12">
        <v>2</v>
      </c>
      <c r="F29" s="12" t="s">
        <v>77</v>
      </c>
      <c r="G29" s="12">
        <v>4</v>
      </c>
      <c r="H29" s="12" t="s">
        <v>30</v>
      </c>
      <c r="I29" s="34">
        <v>800</v>
      </c>
      <c r="J29" s="34">
        <f>E29*G29*I29</f>
        <v>6400</v>
      </c>
      <c r="K29" s="40" t="s">
        <v>78</v>
      </c>
    </row>
    <row r="30" customHeight="1" spans="2:11">
      <c r="B30" s="13"/>
      <c r="C30" s="12" t="s">
        <v>79</v>
      </c>
      <c r="D30" s="12" t="s">
        <v>80</v>
      </c>
      <c r="E30" s="12">
        <v>8</v>
      </c>
      <c r="F30" s="12" t="s">
        <v>77</v>
      </c>
      <c r="G30" s="12">
        <v>1</v>
      </c>
      <c r="H30" s="12" t="s">
        <v>30</v>
      </c>
      <c r="I30" s="34">
        <v>400</v>
      </c>
      <c r="J30" s="34">
        <f t="shared" ref="J30:J42" si="3">E30*G30*I30</f>
        <v>3200</v>
      </c>
      <c r="K30" s="40"/>
    </row>
    <row r="31" customHeight="1" spans="2:11">
      <c r="B31" s="13"/>
      <c r="C31" s="12" t="s">
        <v>81</v>
      </c>
      <c r="D31" s="12" t="s">
        <v>82</v>
      </c>
      <c r="E31" s="12">
        <v>24</v>
      </c>
      <c r="F31" s="12" t="s">
        <v>77</v>
      </c>
      <c r="G31" s="12">
        <v>4</v>
      </c>
      <c r="H31" s="12" t="s">
        <v>30</v>
      </c>
      <c r="I31" s="34">
        <v>600</v>
      </c>
      <c r="J31" s="34">
        <f t="shared" si="3"/>
        <v>57600</v>
      </c>
      <c r="K31" s="40" t="s">
        <v>78</v>
      </c>
    </row>
    <row r="32" customHeight="1" spans="2:11">
      <c r="B32" s="13"/>
      <c r="C32" s="12" t="s">
        <v>83</v>
      </c>
      <c r="D32" s="12" t="s">
        <v>84</v>
      </c>
      <c r="E32" s="12">
        <v>27</v>
      </c>
      <c r="F32" s="12" t="s">
        <v>77</v>
      </c>
      <c r="G32" s="12">
        <v>4</v>
      </c>
      <c r="H32" s="12" t="s">
        <v>30</v>
      </c>
      <c r="I32" s="34">
        <v>150</v>
      </c>
      <c r="J32" s="34">
        <f t="shared" si="3"/>
        <v>16200</v>
      </c>
      <c r="K32" s="40"/>
    </row>
    <row r="33" customHeight="1" spans="2:11">
      <c r="B33" s="13"/>
      <c r="C33" s="12" t="s">
        <v>85</v>
      </c>
      <c r="D33" s="12" t="s">
        <v>86</v>
      </c>
      <c r="E33" s="12">
        <v>9</v>
      </c>
      <c r="F33" s="12" t="s">
        <v>77</v>
      </c>
      <c r="G33" s="12">
        <v>5</v>
      </c>
      <c r="H33" s="12" t="s">
        <v>30</v>
      </c>
      <c r="I33" s="34">
        <v>300</v>
      </c>
      <c r="J33" s="34">
        <f t="shared" si="3"/>
        <v>13500</v>
      </c>
      <c r="K33" s="40"/>
    </row>
    <row r="34" customHeight="1" spans="2:11">
      <c r="B34" s="13"/>
      <c r="C34" s="12" t="s">
        <v>87</v>
      </c>
      <c r="D34" s="12" t="s">
        <v>88</v>
      </c>
      <c r="E34" s="12">
        <v>31</v>
      </c>
      <c r="F34" s="12" t="s">
        <v>77</v>
      </c>
      <c r="G34" s="12">
        <v>3</v>
      </c>
      <c r="H34" s="12" t="s">
        <v>49</v>
      </c>
      <c r="I34" s="34">
        <v>200</v>
      </c>
      <c r="J34" s="34">
        <f t="shared" si="3"/>
        <v>18600</v>
      </c>
      <c r="K34" s="40"/>
    </row>
    <row r="35" customHeight="1" spans="2:11">
      <c r="B35" s="13"/>
      <c r="C35" s="12" t="s">
        <v>89</v>
      </c>
      <c r="D35" s="12"/>
      <c r="E35" s="12">
        <v>8</v>
      </c>
      <c r="F35" s="12" t="s">
        <v>45</v>
      </c>
      <c r="G35" s="12">
        <v>3</v>
      </c>
      <c r="H35" s="12" t="s">
        <v>90</v>
      </c>
      <c r="I35" s="34">
        <v>80</v>
      </c>
      <c r="J35" s="34">
        <f t="shared" si="3"/>
        <v>1920</v>
      </c>
      <c r="K35" s="40"/>
    </row>
    <row r="36" customHeight="1" spans="2:11">
      <c r="B36" s="13"/>
      <c r="C36" s="12" t="s">
        <v>91</v>
      </c>
      <c r="D36" s="12" t="s">
        <v>92</v>
      </c>
      <c r="E36" s="12">
        <v>42</v>
      </c>
      <c r="F36" s="12" t="s">
        <v>93</v>
      </c>
      <c r="G36" s="12">
        <v>2</v>
      </c>
      <c r="H36" s="12" t="s">
        <v>94</v>
      </c>
      <c r="I36" s="34">
        <v>15</v>
      </c>
      <c r="J36" s="34">
        <f t="shared" si="3"/>
        <v>1260</v>
      </c>
      <c r="K36" s="40"/>
    </row>
    <row r="37" customHeight="1" spans="2:11">
      <c r="B37" s="13"/>
      <c r="C37" s="12" t="s">
        <v>95</v>
      </c>
      <c r="D37" s="12" t="s">
        <v>96</v>
      </c>
      <c r="E37" s="12">
        <v>8</v>
      </c>
      <c r="F37" s="12" t="s">
        <v>45</v>
      </c>
      <c r="G37" s="12">
        <v>1</v>
      </c>
      <c r="H37" s="12" t="s">
        <v>90</v>
      </c>
      <c r="I37" s="34">
        <v>90</v>
      </c>
      <c r="J37" s="34">
        <f t="shared" si="3"/>
        <v>720</v>
      </c>
      <c r="K37" s="40"/>
    </row>
    <row r="38" customHeight="1" spans="2:11">
      <c r="B38" s="13"/>
      <c r="C38" s="12" t="s">
        <v>97</v>
      </c>
      <c r="D38" s="12" t="s">
        <v>98</v>
      </c>
      <c r="E38" s="12">
        <v>8</v>
      </c>
      <c r="F38" s="12" t="s">
        <v>45</v>
      </c>
      <c r="G38" s="12">
        <v>1</v>
      </c>
      <c r="H38" s="12" t="s">
        <v>90</v>
      </c>
      <c r="I38" s="34">
        <v>400</v>
      </c>
      <c r="J38" s="34">
        <f t="shared" si="3"/>
        <v>3200</v>
      </c>
      <c r="K38" s="40"/>
    </row>
    <row r="39" customHeight="1" spans="2:11">
      <c r="B39" s="13"/>
      <c r="C39" s="12" t="s">
        <v>99</v>
      </c>
      <c r="D39" s="12" t="s">
        <v>100</v>
      </c>
      <c r="E39" s="12">
        <v>2328</v>
      </c>
      <c r="F39" s="12" t="s">
        <v>77</v>
      </c>
      <c r="G39" s="12">
        <v>0</v>
      </c>
      <c r="H39" s="12" t="s">
        <v>101</v>
      </c>
      <c r="I39" s="34">
        <v>0.15</v>
      </c>
      <c r="J39" s="34">
        <f t="shared" si="3"/>
        <v>0</v>
      </c>
      <c r="K39" s="41" t="s">
        <v>102</v>
      </c>
    </row>
    <row r="40" customHeight="1" spans="2:11">
      <c r="B40" s="13"/>
      <c r="C40" s="12" t="s">
        <v>103</v>
      </c>
      <c r="D40" s="12" t="s">
        <v>104</v>
      </c>
      <c r="E40" s="12">
        <v>1</v>
      </c>
      <c r="F40" s="12" t="s">
        <v>19</v>
      </c>
      <c r="G40" s="12">
        <v>1</v>
      </c>
      <c r="H40" s="12" t="s">
        <v>19</v>
      </c>
      <c r="I40" s="34">
        <v>295</v>
      </c>
      <c r="J40" s="34">
        <f t="shared" si="3"/>
        <v>295</v>
      </c>
      <c r="K40" s="41" t="s">
        <v>20</v>
      </c>
    </row>
    <row r="41" customHeight="1" spans="2:11">
      <c r="B41" s="13"/>
      <c r="C41" s="12" t="s">
        <v>105</v>
      </c>
      <c r="D41" s="12" t="s">
        <v>106</v>
      </c>
      <c r="E41" s="12">
        <v>1</v>
      </c>
      <c r="F41" s="12" t="s">
        <v>77</v>
      </c>
      <c r="G41" s="12">
        <v>1</v>
      </c>
      <c r="H41" s="12" t="s">
        <v>19</v>
      </c>
      <c r="I41" s="34">
        <v>80</v>
      </c>
      <c r="J41" s="34">
        <f t="shared" si="3"/>
        <v>80</v>
      </c>
      <c r="K41" s="41" t="s">
        <v>20</v>
      </c>
    </row>
    <row r="42" customHeight="1" spans="2:11">
      <c r="B42" s="13"/>
      <c r="C42" s="12" t="s">
        <v>107</v>
      </c>
      <c r="D42" s="12"/>
      <c r="E42" s="12">
        <v>1</v>
      </c>
      <c r="F42" s="12" t="s">
        <v>108</v>
      </c>
      <c r="G42" s="12">
        <v>1</v>
      </c>
      <c r="H42" s="12" t="s">
        <v>19</v>
      </c>
      <c r="I42" s="34">
        <v>1336.5</v>
      </c>
      <c r="J42" s="34">
        <f t="shared" si="3"/>
        <v>1336.5</v>
      </c>
      <c r="K42" s="40"/>
    </row>
    <row r="43" s="3" customFormat="1" customHeight="1" spans="2:11">
      <c r="B43" s="20" t="s">
        <v>109</v>
      </c>
      <c r="C43" s="21"/>
      <c r="D43" s="21"/>
      <c r="E43" s="21"/>
      <c r="F43" s="21"/>
      <c r="G43" s="21"/>
      <c r="H43" s="21"/>
      <c r="I43" s="21"/>
      <c r="J43" s="36">
        <f>SUM(J29:J42)</f>
        <v>124311.5</v>
      </c>
      <c r="K43" s="37"/>
    </row>
    <row r="44" customHeight="1" spans="2:11">
      <c r="B44" s="23" t="s">
        <v>110</v>
      </c>
      <c r="C44" s="24"/>
      <c r="D44" s="24"/>
      <c r="E44" s="24"/>
      <c r="F44" s="24"/>
      <c r="G44" s="24"/>
      <c r="H44" s="24"/>
      <c r="I44" s="24"/>
      <c r="J44" s="42">
        <f>(J18+J43)*5%</f>
        <v>30635.575</v>
      </c>
      <c r="K44" s="43" t="s">
        <v>78</v>
      </c>
    </row>
    <row r="45" customHeight="1" spans="2:11">
      <c r="B45" s="23" t="s">
        <v>111</v>
      </c>
      <c r="C45" s="24"/>
      <c r="D45" s="24"/>
      <c r="E45" s="24"/>
      <c r="F45" s="24"/>
      <c r="G45" s="24"/>
      <c r="H45" s="24"/>
      <c r="I45" s="24"/>
      <c r="J45" s="42">
        <f>J28*5%</f>
        <v>75444.55</v>
      </c>
      <c r="K45" s="43" t="s">
        <v>78</v>
      </c>
    </row>
    <row r="46" customHeight="1" spans="2:11">
      <c r="B46" s="23" t="s">
        <v>112</v>
      </c>
      <c r="C46" s="24"/>
      <c r="D46" s="24"/>
      <c r="E46" s="24"/>
      <c r="F46" s="24"/>
      <c r="G46" s="24"/>
      <c r="H46" s="24"/>
      <c r="I46" s="24"/>
      <c r="J46" s="42">
        <f>(J18+J28+J43+J44+J45)*6%</f>
        <v>133660.9575</v>
      </c>
      <c r="K46" s="43"/>
    </row>
    <row r="47" customHeight="1" spans="2:11">
      <c r="B47" s="25" t="s">
        <v>113</v>
      </c>
      <c r="C47" s="26"/>
      <c r="D47" s="26"/>
      <c r="E47" s="26"/>
      <c r="F47" s="26"/>
      <c r="G47" s="26"/>
      <c r="H47" s="26"/>
      <c r="I47" s="26"/>
      <c r="J47" s="44">
        <f>J18+J28+J43+J44+J45+J46</f>
        <v>2361343.5825</v>
      </c>
      <c r="K47" s="45"/>
    </row>
  </sheetData>
  <mergeCells count="15">
    <mergeCell ref="B1:K1"/>
    <mergeCell ref="B18:I18"/>
    <mergeCell ref="B28:I28"/>
    <mergeCell ref="B43:I43"/>
    <mergeCell ref="B44:I44"/>
    <mergeCell ref="B45:I45"/>
    <mergeCell ref="B46:I46"/>
    <mergeCell ref="B47:I47"/>
    <mergeCell ref="B3:B17"/>
    <mergeCell ref="B19:B27"/>
    <mergeCell ref="B29:B42"/>
    <mergeCell ref="C9:C10"/>
    <mergeCell ref="C11:C12"/>
    <mergeCell ref="C13:C14"/>
    <mergeCell ref="C16:C17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接待报价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2021-04-26T06:15:00Z</dcterms:created>
  <dcterms:modified xsi:type="dcterms:W3CDTF">2021-05-21T15:34:28Z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2052-3.6.0.5672</vt:lpwstr>
  </property>
</Properties>
</file>