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ownloads/"/>
    </mc:Choice>
  </mc:AlternateContent>
  <xr:revisionPtr revIDLastSave="0" documentId="13_ncr:1_{9F61E3FE-A24C-E747-9684-3E030890C39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5" i="3" l="1"/>
  <c r="H64" i="3"/>
  <c r="H21" i="3"/>
  <c r="H37" i="3"/>
  <c r="H36" i="3"/>
  <c r="H35" i="3"/>
  <c r="H44" i="3"/>
  <c r="H40" i="3"/>
  <c r="G75" i="3"/>
  <c r="G57" i="3"/>
  <c r="F57" i="3"/>
  <c r="H42" i="3"/>
  <c r="H43" i="3"/>
  <c r="H31" i="3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H67" i="3"/>
  <c r="H68" i="3"/>
  <c r="H69" i="3"/>
  <c r="H70" i="3"/>
  <c r="H71" i="3"/>
  <c r="H72" i="3"/>
  <c r="H73" i="3"/>
  <c r="H74" i="3"/>
  <c r="H56" i="3"/>
  <c r="H55" i="3"/>
  <c r="H54" i="3"/>
  <c r="H53" i="3"/>
  <c r="H52" i="3"/>
  <c r="H51" i="3"/>
  <c r="H50" i="3"/>
  <c r="H49" i="3"/>
  <c r="H48" i="3"/>
  <c r="H38" i="3"/>
  <c r="H39" i="3"/>
  <c r="H41" i="3"/>
  <c r="H45" i="3"/>
  <c r="H46" i="3"/>
  <c r="H47" i="3"/>
  <c r="H22" i="3"/>
  <c r="H23" i="3"/>
  <c r="H24" i="3"/>
  <c r="H25" i="3"/>
  <c r="H26" i="3"/>
  <c r="H27" i="3"/>
  <c r="H28" i="3"/>
  <c r="H29" i="3"/>
  <c r="H30" i="3"/>
  <c r="H32" i="3"/>
  <c r="H33" i="3"/>
  <c r="H34" i="3"/>
  <c r="H20" i="3"/>
  <c r="H19" i="3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14" i="2"/>
  <c r="G13" i="2"/>
  <c r="G12" i="2"/>
  <c r="G11" i="2"/>
  <c r="G30" i="2"/>
  <c r="H16" i="3"/>
  <c r="H17" i="3"/>
  <c r="H18" i="3"/>
  <c r="H75" i="3" l="1"/>
  <c r="H61" i="3"/>
  <c r="H62" i="3"/>
  <c r="H63" i="3"/>
  <c r="H65" i="3"/>
  <c r="H66" i="3"/>
  <c r="H76" i="3"/>
  <c r="H78" i="3"/>
  <c r="H80" i="3"/>
  <c r="H81" i="3"/>
  <c r="H83" i="3"/>
  <c r="H85" i="3"/>
  <c r="H60" i="3"/>
  <c r="E60" i="3"/>
  <c r="E75" i="3" s="1"/>
  <c r="E76" i="3"/>
  <c r="E77" i="3" s="1"/>
  <c r="G49" i="2"/>
  <c r="H49" i="2"/>
  <c r="B52" i="2" s="1"/>
  <c r="C86" i="3"/>
  <c r="C84" i="3"/>
  <c r="C82" i="3"/>
  <c r="C79" i="3"/>
  <c r="C77" i="3"/>
  <c r="C75" i="3"/>
  <c r="C59" i="3"/>
  <c r="C57" i="3"/>
  <c r="C12" i="3"/>
  <c r="C9" i="3"/>
  <c r="I49" i="2"/>
  <c r="G52" i="2" s="1"/>
  <c r="E85" i="3"/>
  <c r="E86" i="3" s="1"/>
  <c r="E83" i="3"/>
  <c r="E84" i="3" s="1"/>
  <c r="E80" i="3"/>
  <c r="E82" i="3" s="1"/>
  <c r="E78" i="3"/>
  <c r="E79" i="3" s="1"/>
  <c r="E58" i="3"/>
  <c r="E59" i="3" s="1"/>
  <c r="E13" i="3"/>
  <c r="E57" i="3" s="1"/>
  <c r="E10" i="3"/>
  <c r="E12" i="3" s="1"/>
  <c r="E8" i="3"/>
  <c r="E9" i="3" s="1"/>
  <c r="H58" i="3"/>
  <c r="H13" i="3"/>
  <c r="H14" i="3"/>
  <c r="H15" i="3"/>
  <c r="H10" i="3"/>
  <c r="H11" i="3"/>
  <c r="H8" i="3"/>
  <c r="G86" i="3"/>
  <c r="G84" i="3"/>
  <c r="G82" i="3"/>
  <c r="G79" i="3"/>
  <c r="G77" i="3"/>
  <c r="G59" i="3"/>
  <c r="G12" i="3"/>
  <c r="G9" i="3"/>
  <c r="F86" i="3"/>
  <c r="F84" i="3"/>
  <c r="H84" i="3" s="1"/>
  <c r="F82" i="3"/>
  <c r="F79" i="3"/>
  <c r="F77" i="3"/>
  <c r="H77" i="3" s="1"/>
  <c r="F59" i="3"/>
  <c r="F12" i="3"/>
  <c r="F9" i="3"/>
  <c r="D86" i="3"/>
  <c r="D84" i="3"/>
  <c r="D82" i="3"/>
  <c r="D79" i="3"/>
  <c r="D77" i="3"/>
  <c r="D75" i="3"/>
  <c r="D59" i="3"/>
  <c r="D57" i="3"/>
  <c r="D12" i="3"/>
  <c r="D9" i="3"/>
  <c r="H57" i="3" l="1"/>
  <c r="F87" i="3"/>
  <c r="G87" i="3"/>
  <c r="G92" i="3" s="1"/>
  <c r="H86" i="3"/>
  <c r="H79" i="3"/>
  <c r="H82" i="3"/>
  <c r="K52" i="2"/>
  <c r="C87" i="3"/>
  <c r="D87" i="3"/>
  <c r="H59" i="3"/>
  <c r="H9" i="3"/>
  <c r="E87" i="3"/>
  <c r="A92" i="3" s="1"/>
  <c r="H12" i="3"/>
  <c r="H87" i="3" l="1"/>
  <c r="C92" i="3" s="1"/>
  <c r="I92" i="3" s="1"/>
  <c r="E92" i="3"/>
</calcChain>
</file>

<file path=xl/sharedStrings.xml><?xml version="1.0" encoding="utf-8"?>
<sst xmlns="http://schemas.openxmlformats.org/spreadsheetml/2006/main" count="172" uniqueCount="106">
  <si>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</si>
  <si>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</si>
  <si>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</si>
  <si>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</si>
  <si>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</si>
  <si>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</si>
  <si>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</si>
  <si>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</si>
  <si>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</si>
  <si>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</si>
  <si>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</si>
  <si>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</si>
  <si>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</si>
  <si>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</si>
  <si>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</si>
  <si>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</si>
  <si>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</si>
  <si>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</si>
  <si>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</si>
  <si>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</si>
  <si>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</si>
  <si>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</si>
  <si>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</si>
  <si>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</si>
  <si>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</si>
  <si>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</si>
  <si>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</si>
  <si>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</si>
  <si>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</si>
  <si>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</si>
  <si>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</si>
  <si>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</si>
  <si>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</si>
  <si>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</si>
  <si>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</si>
  <si>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</si>
  <si>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</si>
  <si>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</si>
  <si>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</si>
  <si>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</si>
  <si>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</si>
  <si>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</si>
  <si>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</si>
  <si>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</si>
  <si>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</si>
  <si>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</si>
  <si>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</si>
  <si>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</si>
  <si>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</si>
  <si>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</si>
  <si>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</si>
  <si>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</si>
  <si>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</si>
  <si>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</si>
  <si>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</si>
  <si>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</si>
  <si>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</si>
  <si>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</si>
  <si>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</si>
  <si>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</si>
  <si>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</si>
  <si>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</si>
  <si>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</si>
  <si>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</si>
  <si>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</si>
  <si>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</si>
  <si>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</si>
  <si>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</si>
  <si>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</si>
  <si>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</si>
  <si>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</si>
  <si>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</si>
  <si>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</si>
  <si>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</si>
  <si>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</si>
  <si>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经理</t>
    <phoneticPr fontId="12" type="noConversion"/>
  </si>
  <si>
    <t>门票</t>
    <rPh sb="0" eb="1">
      <t>mne piao</t>
    </rPh>
    <phoneticPr fontId="12" type="noConversion"/>
  </si>
  <si>
    <t>执行住宿</t>
    <phoneticPr fontId="12" type="noConversion"/>
  </si>
  <si>
    <t>客户餐费</t>
    <phoneticPr fontId="12" type="noConversion"/>
  </si>
  <si>
    <t>客户门票</t>
    <phoneticPr fontId="12" type="noConversion"/>
  </si>
  <si>
    <t>滴滴高速及返程费</t>
    <phoneticPr fontId="12" type="noConversion"/>
  </si>
  <si>
    <t>机场餐费</t>
    <phoneticPr fontId="12" type="noConversion"/>
  </si>
  <si>
    <t>客户咖啡</t>
    <phoneticPr fontId="12" type="noConversion"/>
  </si>
  <si>
    <t>顺丰</t>
    <phoneticPr fontId="12" type="noConversion"/>
  </si>
  <si>
    <t>餐费</t>
    <phoneticPr fontId="12" type="noConversion"/>
  </si>
  <si>
    <t>客户餐费报销</t>
    <phoneticPr fontId="12" type="noConversion"/>
  </si>
  <si>
    <t>纸巾补税</t>
  </si>
  <si>
    <t>纸巾看样</t>
  </si>
  <si>
    <t>湿巾</t>
  </si>
  <si>
    <t>纸巾</t>
  </si>
  <si>
    <t>纸巾打样</t>
  </si>
  <si>
    <t>纳米胶</t>
  </si>
  <si>
    <t>咖啡杯</t>
  </si>
  <si>
    <t>餐巾纸</t>
  </si>
  <si>
    <t>餐巾纸补税</t>
  </si>
  <si>
    <t>抱枕打样（李延）</t>
  </si>
  <si>
    <t>牙膏</t>
    <phoneticPr fontId="12" type="noConversion"/>
  </si>
  <si>
    <t>高亚琳</t>
    <phoneticPr fontId="12" type="noConversion"/>
  </si>
  <si>
    <t>打车费</t>
    <phoneticPr fontId="12" type="noConversion"/>
  </si>
  <si>
    <t>踩点住宿</t>
    <phoneticPr fontId="12" type="noConversion"/>
  </si>
  <si>
    <t>文案费用</t>
    <phoneticPr fontId="12" type="noConversion"/>
  </si>
  <si>
    <t>客户船票</t>
    <phoneticPr fontId="12" type="noConversion"/>
  </si>
  <si>
    <t>客户大巴车零食</t>
    <phoneticPr fontId="12" type="noConversion"/>
  </si>
  <si>
    <t>客户北京机场零食饮料</t>
    <phoneticPr fontId="12" type="noConversion"/>
  </si>
  <si>
    <t>团号：HMZA-230905-ZJT681</t>
    <phoneticPr fontId="12" type="noConversion"/>
  </si>
  <si>
    <t>会议日期：2023年9月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</si>
</sst>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40" fontId="6" fillId="10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40" fontId="10" fillId="0" borderId="8" xfId="0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4"/>
  <sheetViews>
    <sheetView tabSelected="1" zoomScale="140" zoomScaleNormal="140" workbookViewId="0">
      <selection activeCell="F105" sqref="F105"/>
    </sheetView>
  </sheetViews>
  <sheetFormatPr baseColWidth="10" defaultColWidth="9" defaultRowHeight="21" customHeight="1"/>
  <cols>
    <col min="1" max="1" width="9" style="24"/>
    <col min="2" max="2" width="16.6640625" customWidth="1"/>
    <col min="3" max="3" width="13" style="25" bestFit="1" customWidth="1"/>
    <col min="5" max="5" width="11.6640625" customWidth="1"/>
    <col min="6" max="6" width="12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36"/>
      <c r="J2" s="36"/>
      <c r="K2" s="36"/>
      <c r="L2" s="36"/>
    </row>
    <row r="4" spans="1:12" ht="21" customHeight="1">
      <c r="H4" s="75" t="s">
        <v>104</v>
      </c>
      <c r="I4" s="75"/>
      <c r="J4" s="75" t="s">
        <v>105</v>
      </c>
    </row>
    <row r="5" spans="1:12" ht="21" customHeight="1">
      <c r="H5" s="76"/>
      <c r="I5" s="76"/>
      <c r="J5" s="76"/>
    </row>
    <row r="6" spans="1:12" ht="21" customHeight="1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>
      <c r="A7" s="63"/>
      <c r="B7" s="68"/>
      <c r="C7" s="28" t="s">
        <v>6</v>
      </c>
      <c r="D7" s="29" t="s">
        <v>7</v>
      </c>
      <c r="E7" s="26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68"/>
    </row>
    <row r="8" spans="1:12" ht="21" customHeight="1">
      <c r="A8" s="48">
        <v>1</v>
      </c>
      <c r="B8" s="47" t="s">
        <v>13</v>
      </c>
      <c r="C8" s="30">
        <v>0</v>
      </c>
      <c r="D8" s="49"/>
      <c r="E8" s="30">
        <f>C8*D8</f>
        <v>0</v>
      </c>
      <c r="F8" s="30">
        <v>0</v>
      </c>
      <c r="G8" s="30">
        <v>0</v>
      </c>
      <c r="H8" s="30">
        <f t="shared" ref="H8:H58" si="0">F8+G8</f>
        <v>0</v>
      </c>
      <c r="I8" s="37"/>
      <c r="J8" s="79" t="s">
        <v>14</v>
      </c>
    </row>
    <row r="9" spans="1:12" s="23" customFormat="1" ht="21" customHeight="1">
      <c r="A9" s="31"/>
      <c r="B9" s="32" t="s">
        <v>15</v>
      </c>
      <c r="C9" s="33">
        <f>SUM(C8)</f>
        <v>0</v>
      </c>
      <c r="D9" s="33">
        <f>SUM(D8)</f>
        <v>0</v>
      </c>
      <c r="E9" s="33">
        <f>SUM(E8)</f>
        <v>0</v>
      </c>
      <c r="F9" s="33">
        <f>SUM(F8:F8)</f>
        <v>0</v>
      </c>
      <c r="G9" s="33">
        <f>SUM(G8:G8)</f>
        <v>0</v>
      </c>
      <c r="H9" s="33">
        <f>SUM(H8:H8)</f>
        <v>0</v>
      </c>
      <c r="I9" s="38"/>
      <c r="J9" s="81"/>
    </row>
    <row r="10" spans="1:12" ht="21" customHeight="1">
      <c r="A10" s="64">
        <v>2</v>
      </c>
      <c r="B10" s="58" t="s">
        <v>16</v>
      </c>
      <c r="C10" s="71">
        <v>0</v>
      </c>
      <c r="D10" s="64"/>
      <c r="E10" s="71">
        <f t="shared" ref="E10:E85" si="1">C10*D10</f>
        <v>0</v>
      </c>
      <c r="F10" s="30">
        <v>0</v>
      </c>
      <c r="G10" s="30">
        <v>0</v>
      </c>
      <c r="H10" s="30">
        <f t="shared" si="0"/>
        <v>0</v>
      </c>
      <c r="I10" s="37"/>
      <c r="J10" s="79" t="s">
        <v>17</v>
      </c>
    </row>
    <row r="11" spans="1:12" ht="21" customHeight="1">
      <c r="A11" s="65"/>
      <c r="B11" s="59"/>
      <c r="C11" s="72"/>
      <c r="D11" s="65"/>
      <c r="E11" s="72"/>
      <c r="F11" s="30">
        <v>0</v>
      </c>
      <c r="G11" s="30">
        <v>0</v>
      </c>
      <c r="H11" s="30">
        <f t="shared" ref="H11" si="2">F11+G11</f>
        <v>0</v>
      </c>
      <c r="I11" s="37"/>
      <c r="J11" s="80"/>
    </row>
    <row r="12" spans="1:12" s="23" customFormat="1" ht="21" customHeight="1">
      <c r="A12" s="31"/>
      <c r="B12" s="32" t="s">
        <v>18</v>
      </c>
      <c r="C12" s="33">
        <f>SUM(C10)</f>
        <v>0</v>
      </c>
      <c r="D12" s="33">
        <f>SUM(D10)</f>
        <v>0</v>
      </c>
      <c r="E12" s="33">
        <f>SUM(E10)</f>
        <v>0</v>
      </c>
      <c r="F12" s="33">
        <f>SUM(F10:F11)</f>
        <v>0</v>
      </c>
      <c r="G12" s="33">
        <f>SUM(G10:G11)</f>
        <v>0</v>
      </c>
      <c r="H12" s="33">
        <f>SUM(H10:H11)</f>
        <v>0</v>
      </c>
      <c r="I12" s="38"/>
      <c r="J12" s="81"/>
    </row>
    <row r="13" spans="1:12" ht="21" customHeight="1">
      <c r="A13" s="66">
        <v>3</v>
      </c>
      <c r="B13" s="60" t="s">
        <v>19</v>
      </c>
      <c r="C13" s="73">
        <v>0</v>
      </c>
      <c r="D13" s="69"/>
      <c r="E13" s="73">
        <f t="shared" si="1"/>
        <v>0</v>
      </c>
      <c r="F13" s="30">
        <v>510.2</v>
      </c>
      <c r="G13" s="30">
        <v>0</v>
      </c>
      <c r="H13" s="30">
        <f t="shared" si="0"/>
        <v>510.2</v>
      </c>
      <c r="I13" s="46" t="s">
        <v>82</v>
      </c>
      <c r="J13" s="77" t="s">
        <v>20</v>
      </c>
    </row>
    <row r="14" spans="1:12" ht="21" customHeight="1">
      <c r="A14" s="66"/>
      <c r="B14" s="60"/>
      <c r="C14" s="73"/>
      <c r="D14" s="69"/>
      <c r="E14" s="73"/>
      <c r="F14" s="30">
        <v>60</v>
      </c>
      <c r="G14" s="30">
        <v>0</v>
      </c>
      <c r="H14" s="30">
        <f t="shared" si="0"/>
        <v>60</v>
      </c>
      <c r="I14" s="46" t="s">
        <v>82</v>
      </c>
      <c r="J14" s="84"/>
    </row>
    <row r="15" spans="1:12" ht="20" customHeight="1">
      <c r="A15" s="66"/>
      <c r="B15" s="60"/>
      <c r="C15" s="73"/>
      <c r="D15" s="69"/>
      <c r="E15" s="73"/>
      <c r="F15" s="30">
        <v>99</v>
      </c>
      <c r="G15" s="30">
        <v>0</v>
      </c>
      <c r="H15" s="30">
        <f t="shared" si="0"/>
        <v>99</v>
      </c>
      <c r="I15" s="46" t="s">
        <v>82</v>
      </c>
      <c r="J15" s="84"/>
    </row>
    <row r="16" spans="1:12" ht="20" customHeight="1">
      <c r="A16" s="66"/>
      <c r="B16" s="60"/>
      <c r="C16" s="73"/>
      <c r="D16" s="69"/>
      <c r="E16" s="73"/>
      <c r="F16" s="30">
        <v>113</v>
      </c>
      <c r="G16" s="30">
        <v>0</v>
      </c>
      <c r="H16" s="30">
        <f t="shared" ref="H16:H19" si="3">F16+G16</f>
        <v>113</v>
      </c>
      <c r="I16" s="46" t="s">
        <v>82</v>
      </c>
      <c r="J16" s="84"/>
    </row>
    <row r="17" spans="1:10" ht="20" customHeight="1">
      <c r="A17" s="66"/>
      <c r="B17" s="60"/>
      <c r="C17" s="73"/>
      <c r="D17" s="69"/>
      <c r="E17" s="73"/>
      <c r="F17" s="30">
        <v>0</v>
      </c>
      <c r="G17" s="30">
        <v>12</v>
      </c>
      <c r="H17" s="30">
        <f t="shared" si="3"/>
        <v>12</v>
      </c>
      <c r="I17" s="46" t="s">
        <v>78</v>
      </c>
      <c r="J17" s="84"/>
    </row>
    <row r="18" spans="1:10" ht="20" customHeight="1">
      <c r="A18" s="66"/>
      <c r="B18" s="60"/>
      <c r="C18" s="73"/>
      <c r="D18" s="69"/>
      <c r="E18" s="73"/>
      <c r="F18" s="30">
        <v>0</v>
      </c>
      <c r="G18" s="30">
        <v>18</v>
      </c>
      <c r="H18" s="30">
        <f t="shared" si="3"/>
        <v>18</v>
      </c>
      <c r="I18" s="46" t="s">
        <v>78</v>
      </c>
      <c r="J18" s="84"/>
    </row>
    <row r="19" spans="1:10" ht="20" customHeight="1">
      <c r="A19" s="66"/>
      <c r="B19" s="60"/>
      <c r="C19" s="73"/>
      <c r="D19" s="69"/>
      <c r="E19" s="73"/>
      <c r="F19" s="30">
        <v>0</v>
      </c>
      <c r="G19" s="30">
        <v>120</v>
      </c>
      <c r="H19" s="30">
        <f t="shared" si="3"/>
        <v>120</v>
      </c>
      <c r="I19" s="46" t="s">
        <v>79</v>
      </c>
      <c r="J19" s="84"/>
    </row>
    <row r="20" spans="1:10" ht="20" customHeight="1">
      <c r="A20" s="66"/>
      <c r="B20" s="60"/>
      <c r="C20" s="73"/>
      <c r="D20" s="69"/>
      <c r="E20" s="73"/>
      <c r="F20" s="30">
        <v>0</v>
      </c>
      <c r="G20" s="30">
        <v>360</v>
      </c>
      <c r="H20" s="30">
        <f t="shared" ref="H20:H21" si="4">F20+G20</f>
        <v>360</v>
      </c>
      <c r="I20" s="46" t="s">
        <v>78</v>
      </c>
      <c r="J20" s="84"/>
    </row>
    <row r="21" spans="1:10" ht="20" customHeight="1">
      <c r="A21" s="66"/>
      <c r="B21" s="60"/>
      <c r="C21" s="73"/>
      <c r="D21" s="69"/>
      <c r="E21" s="73"/>
      <c r="F21" s="30">
        <v>388</v>
      </c>
      <c r="G21" s="30">
        <v>0</v>
      </c>
      <c r="H21" s="30">
        <f t="shared" si="4"/>
        <v>388</v>
      </c>
      <c r="I21" s="46" t="s">
        <v>78</v>
      </c>
      <c r="J21" s="84"/>
    </row>
    <row r="22" spans="1:10" ht="20" customHeight="1">
      <c r="A22" s="66"/>
      <c r="B22" s="60"/>
      <c r="C22" s="73"/>
      <c r="D22" s="69"/>
      <c r="E22" s="73"/>
      <c r="F22" s="30">
        <v>0</v>
      </c>
      <c r="G22" s="30">
        <v>160</v>
      </c>
      <c r="H22" s="30">
        <f t="shared" ref="H22:H36" si="5">F22+G22</f>
        <v>160</v>
      </c>
      <c r="I22" s="46" t="s">
        <v>101</v>
      </c>
      <c r="J22" s="84"/>
    </row>
    <row r="23" spans="1:10" ht="20" customHeight="1">
      <c r="A23" s="66"/>
      <c r="B23" s="60"/>
      <c r="C23" s="73"/>
      <c r="D23" s="69"/>
      <c r="E23" s="73"/>
      <c r="F23" s="30">
        <v>334</v>
      </c>
      <c r="G23" s="30">
        <v>0</v>
      </c>
      <c r="H23" s="30">
        <f t="shared" si="5"/>
        <v>334</v>
      </c>
      <c r="I23" s="46" t="s">
        <v>78</v>
      </c>
      <c r="J23" s="84"/>
    </row>
    <row r="24" spans="1:10" ht="20" customHeight="1">
      <c r="A24" s="66"/>
      <c r="B24" s="60"/>
      <c r="C24" s="73"/>
      <c r="D24" s="69"/>
      <c r="E24" s="73"/>
      <c r="F24" s="30">
        <v>0</v>
      </c>
      <c r="G24" s="30">
        <v>12</v>
      </c>
      <c r="H24" s="30">
        <f t="shared" si="5"/>
        <v>12</v>
      </c>
      <c r="I24" s="46" t="s">
        <v>78</v>
      </c>
      <c r="J24" s="84"/>
    </row>
    <row r="25" spans="1:10" ht="20" customHeight="1">
      <c r="A25" s="66"/>
      <c r="B25" s="60"/>
      <c r="C25" s="73"/>
      <c r="D25" s="69"/>
      <c r="E25" s="73"/>
      <c r="F25" s="30">
        <v>0</v>
      </c>
      <c r="G25" s="30">
        <v>30</v>
      </c>
      <c r="H25" s="30">
        <f t="shared" si="5"/>
        <v>30</v>
      </c>
      <c r="I25" s="46" t="s">
        <v>78</v>
      </c>
      <c r="J25" s="84"/>
    </row>
    <row r="26" spans="1:10" ht="20" customHeight="1">
      <c r="A26" s="66"/>
      <c r="B26" s="60"/>
      <c r="C26" s="73"/>
      <c r="D26" s="69"/>
      <c r="E26" s="73"/>
      <c r="F26" s="30">
        <v>0</v>
      </c>
      <c r="G26" s="30">
        <v>5</v>
      </c>
      <c r="H26" s="30">
        <f t="shared" si="5"/>
        <v>5</v>
      </c>
      <c r="I26" s="46" t="s">
        <v>78</v>
      </c>
      <c r="J26" s="84"/>
    </row>
    <row r="27" spans="1:10" ht="20" customHeight="1">
      <c r="A27" s="66"/>
      <c r="B27" s="60"/>
      <c r="C27" s="73"/>
      <c r="D27" s="69"/>
      <c r="E27" s="73"/>
      <c r="F27" s="30">
        <v>0</v>
      </c>
      <c r="G27" s="30">
        <v>16</v>
      </c>
      <c r="H27" s="30">
        <f t="shared" si="5"/>
        <v>16</v>
      </c>
      <c r="I27" s="46" t="s">
        <v>78</v>
      </c>
      <c r="J27" s="84"/>
    </row>
    <row r="28" spans="1:10" ht="20" customHeight="1">
      <c r="A28" s="66"/>
      <c r="B28" s="60"/>
      <c r="C28" s="73"/>
      <c r="D28" s="69"/>
      <c r="E28" s="73"/>
      <c r="F28" s="30">
        <v>0</v>
      </c>
      <c r="G28" s="30">
        <v>60</v>
      </c>
      <c r="H28" s="30">
        <f t="shared" si="5"/>
        <v>60</v>
      </c>
      <c r="I28" s="46" t="s">
        <v>79</v>
      </c>
      <c r="J28" s="84"/>
    </row>
    <row r="29" spans="1:10" ht="20" customHeight="1">
      <c r="A29" s="66"/>
      <c r="B29" s="60"/>
      <c r="C29" s="73"/>
      <c r="D29" s="69"/>
      <c r="E29" s="73"/>
      <c r="F29" s="30">
        <v>0</v>
      </c>
      <c r="G29" s="30">
        <v>116.3</v>
      </c>
      <c r="H29" s="30">
        <f t="shared" si="5"/>
        <v>116.3</v>
      </c>
      <c r="I29" s="46" t="s">
        <v>78</v>
      </c>
      <c r="J29" s="84"/>
    </row>
    <row r="30" spans="1:10" ht="20" customHeight="1">
      <c r="A30" s="66"/>
      <c r="B30" s="60"/>
      <c r="C30" s="73"/>
      <c r="D30" s="69"/>
      <c r="E30" s="73"/>
      <c r="F30" s="30">
        <v>504</v>
      </c>
      <c r="G30" s="30">
        <v>0</v>
      </c>
      <c r="H30" s="30">
        <f t="shared" si="5"/>
        <v>504</v>
      </c>
      <c r="I30" s="46" t="s">
        <v>78</v>
      </c>
      <c r="J30" s="84"/>
    </row>
    <row r="31" spans="1:10" ht="20" customHeight="1">
      <c r="A31" s="66"/>
      <c r="B31" s="60"/>
      <c r="C31" s="73"/>
      <c r="D31" s="69"/>
      <c r="E31" s="73"/>
      <c r="F31" s="113">
        <v>217.2</v>
      </c>
      <c r="G31" s="113">
        <v>0</v>
      </c>
      <c r="H31" s="113">
        <f t="shared" si="5"/>
        <v>217.2</v>
      </c>
      <c r="I31" s="114" t="s">
        <v>78</v>
      </c>
      <c r="J31" s="84"/>
    </row>
    <row r="32" spans="1:10" ht="20" customHeight="1">
      <c r="A32" s="66"/>
      <c r="B32" s="60"/>
      <c r="C32" s="73"/>
      <c r="D32" s="69"/>
      <c r="E32" s="73"/>
      <c r="F32" s="113">
        <v>194</v>
      </c>
      <c r="G32" s="113">
        <v>0</v>
      </c>
      <c r="H32" s="113">
        <f t="shared" si="5"/>
        <v>194</v>
      </c>
      <c r="I32" s="114" t="s">
        <v>78</v>
      </c>
      <c r="J32" s="84"/>
    </row>
    <row r="33" spans="1:10" ht="20" customHeight="1">
      <c r="A33" s="66"/>
      <c r="B33" s="60"/>
      <c r="C33" s="73"/>
      <c r="D33" s="69"/>
      <c r="E33" s="73"/>
      <c r="F33" s="113">
        <v>598.79999999999995</v>
      </c>
      <c r="G33" s="113">
        <v>0</v>
      </c>
      <c r="H33" s="113">
        <f t="shared" si="5"/>
        <v>598.79999999999995</v>
      </c>
      <c r="I33" s="114" t="s">
        <v>78</v>
      </c>
      <c r="J33" s="84"/>
    </row>
    <row r="34" spans="1:10" ht="20" customHeight="1">
      <c r="A34" s="66"/>
      <c r="B34" s="60"/>
      <c r="C34" s="73"/>
      <c r="D34" s="69"/>
      <c r="E34" s="73"/>
      <c r="F34" s="113">
        <v>337.2</v>
      </c>
      <c r="G34" s="113">
        <v>0</v>
      </c>
      <c r="H34" s="113">
        <f t="shared" si="5"/>
        <v>337.2</v>
      </c>
      <c r="I34" s="114" t="s">
        <v>78</v>
      </c>
      <c r="J34" s="84"/>
    </row>
    <row r="35" spans="1:10" ht="20" customHeight="1">
      <c r="A35" s="66"/>
      <c r="B35" s="60"/>
      <c r="C35" s="73"/>
      <c r="D35" s="69"/>
      <c r="E35" s="73"/>
      <c r="F35" s="113">
        <v>0</v>
      </c>
      <c r="G35" s="113">
        <v>42.5</v>
      </c>
      <c r="H35" s="113">
        <f t="shared" si="5"/>
        <v>42.5</v>
      </c>
      <c r="I35" s="114" t="s">
        <v>78</v>
      </c>
      <c r="J35" s="84"/>
    </row>
    <row r="36" spans="1:10" ht="20" customHeight="1">
      <c r="A36" s="66"/>
      <c r="B36" s="60"/>
      <c r="C36" s="73"/>
      <c r="D36" s="69"/>
      <c r="E36" s="73"/>
      <c r="F36" s="113">
        <v>0</v>
      </c>
      <c r="G36" s="113">
        <v>175.9</v>
      </c>
      <c r="H36" s="113">
        <f t="shared" si="5"/>
        <v>175.9</v>
      </c>
      <c r="I36" s="114" t="s">
        <v>78</v>
      </c>
      <c r="J36" s="84"/>
    </row>
    <row r="37" spans="1:10" ht="20" customHeight="1">
      <c r="A37" s="66"/>
      <c r="B37" s="60"/>
      <c r="C37" s="73"/>
      <c r="D37" s="69"/>
      <c r="E37" s="73"/>
      <c r="F37" s="113">
        <v>0</v>
      </c>
      <c r="G37" s="113">
        <v>326.38</v>
      </c>
      <c r="H37" s="113">
        <f t="shared" ref="H37" si="6">F37+G37</f>
        <v>326.38</v>
      </c>
      <c r="I37" s="114" t="s">
        <v>78</v>
      </c>
      <c r="J37" s="84"/>
    </row>
    <row r="38" spans="1:10" ht="20" customHeight="1">
      <c r="A38" s="66"/>
      <c r="B38" s="60"/>
      <c r="C38" s="73"/>
      <c r="D38" s="69"/>
      <c r="E38" s="73"/>
      <c r="F38" s="30">
        <v>688</v>
      </c>
      <c r="G38" s="30">
        <v>0</v>
      </c>
      <c r="H38" s="30">
        <f t="shared" ref="H38:H47" si="7">F38+G38</f>
        <v>688</v>
      </c>
      <c r="I38" s="46" t="s">
        <v>85</v>
      </c>
      <c r="J38" s="84"/>
    </row>
    <row r="39" spans="1:10" ht="20" customHeight="1">
      <c r="A39" s="66"/>
      <c r="B39" s="60"/>
      <c r="C39" s="73"/>
      <c r="D39" s="69"/>
      <c r="E39" s="73"/>
      <c r="F39" s="30">
        <v>1524</v>
      </c>
      <c r="G39" s="30">
        <v>0</v>
      </c>
      <c r="H39" s="30">
        <f t="shared" si="7"/>
        <v>1524</v>
      </c>
      <c r="I39" s="46" t="s">
        <v>85</v>
      </c>
      <c r="J39" s="84"/>
    </row>
    <row r="40" spans="1:10" ht="20" customHeight="1">
      <c r="A40" s="66"/>
      <c r="B40" s="60"/>
      <c r="C40" s="73"/>
      <c r="D40" s="69"/>
      <c r="E40" s="73"/>
      <c r="F40" s="30">
        <v>0</v>
      </c>
      <c r="G40" s="30">
        <v>600</v>
      </c>
      <c r="H40" s="30">
        <f t="shared" si="7"/>
        <v>600</v>
      </c>
      <c r="I40" s="46" t="s">
        <v>100</v>
      </c>
      <c r="J40" s="84"/>
    </row>
    <row r="41" spans="1:10" ht="20" customHeight="1">
      <c r="A41" s="66"/>
      <c r="B41" s="60"/>
      <c r="C41" s="73"/>
      <c r="D41" s="69"/>
      <c r="E41" s="73"/>
      <c r="F41" s="30">
        <v>2046</v>
      </c>
      <c r="G41" s="30">
        <v>0</v>
      </c>
      <c r="H41" s="30">
        <f t="shared" si="7"/>
        <v>2046</v>
      </c>
      <c r="I41" s="46" t="s">
        <v>78</v>
      </c>
      <c r="J41" s="84"/>
    </row>
    <row r="42" spans="1:10" ht="20" customHeight="1">
      <c r="A42" s="66"/>
      <c r="B42" s="60"/>
      <c r="C42" s="73"/>
      <c r="D42" s="69"/>
      <c r="E42" s="73"/>
      <c r="F42" s="113">
        <v>336</v>
      </c>
      <c r="G42" s="113">
        <v>0</v>
      </c>
      <c r="H42" s="113">
        <f t="shared" ref="H42:H43" si="8">F42+G42</f>
        <v>336</v>
      </c>
      <c r="I42" s="114" t="s">
        <v>78</v>
      </c>
      <c r="J42" s="84"/>
    </row>
    <row r="43" spans="1:10" ht="20" customHeight="1">
      <c r="A43" s="66"/>
      <c r="B43" s="60"/>
      <c r="C43" s="73"/>
      <c r="D43" s="69"/>
      <c r="E43" s="73"/>
      <c r="F43" s="115">
        <v>1069</v>
      </c>
      <c r="G43" s="113">
        <v>0</v>
      </c>
      <c r="H43" s="113">
        <f t="shared" si="8"/>
        <v>1069</v>
      </c>
      <c r="I43" s="114" t="s">
        <v>78</v>
      </c>
      <c r="J43" s="84"/>
    </row>
    <row r="44" spans="1:10" ht="20" customHeight="1">
      <c r="A44" s="66"/>
      <c r="B44" s="60"/>
      <c r="C44" s="73"/>
      <c r="D44" s="69"/>
      <c r="E44" s="73"/>
      <c r="F44" s="115">
        <v>249.13</v>
      </c>
      <c r="G44" s="113">
        <v>0</v>
      </c>
      <c r="H44" s="113">
        <f t="shared" ref="H44" si="9">F44+G44</f>
        <v>249.13</v>
      </c>
      <c r="I44" s="46" t="s">
        <v>102</v>
      </c>
      <c r="J44" s="84"/>
    </row>
    <row r="45" spans="1:10" ht="20" customHeight="1">
      <c r="A45" s="66"/>
      <c r="B45" s="60"/>
      <c r="C45" s="73"/>
      <c r="D45" s="69"/>
      <c r="E45" s="73"/>
      <c r="F45" s="30">
        <v>0</v>
      </c>
      <c r="G45" s="30">
        <v>12</v>
      </c>
      <c r="H45" s="30">
        <f t="shared" si="7"/>
        <v>12</v>
      </c>
      <c r="I45" s="46" t="s">
        <v>78</v>
      </c>
      <c r="J45" s="84"/>
    </row>
    <row r="46" spans="1:10" ht="20" customHeight="1">
      <c r="A46" s="66"/>
      <c r="B46" s="60"/>
      <c r="C46" s="73"/>
      <c r="D46" s="69"/>
      <c r="E46" s="73"/>
      <c r="F46" s="30">
        <v>0</v>
      </c>
      <c r="G46" s="30">
        <v>47</v>
      </c>
      <c r="H46" s="30">
        <f t="shared" si="7"/>
        <v>47</v>
      </c>
      <c r="I46" s="46" t="s">
        <v>78</v>
      </c>
      <c r="J46" s="84"/>
    </row>
    <row r="47" spans="1:10" ht="20" customHeight="1">
      <c r="A47" s="66"/>
      <c r="B47" s="60"/>
      <c r="C47" s="73"/>
      <c r="D47" s="69"/>
      <c r="E47" s="73"/>
      <c r="F47" s="30">
        <v>0</v>
      </c>
      <c r="G47" s="30">
        <v>248</v>
      </c>
      <c r="H47" s="30">
        <f t="shared" si="7"/>
        <v>248</v>
      </c>
      <c r="I47" s="46" t="s">
        <v>103</v>
      </c>
      <c r="J47" s="84"/>
    </row>
    <row r="48" spans="1:10" ht="20" customHeight="1">
      <c r="A48" s="66"/>
      <c r="B48" s="60"/>
      <c r="C48" s="73"/>
      <c r="D48" s="69"/>
      <c r="E48" s="73"/>
      <c r="F48" s="30">
        <v>0</v>
      </c>
      <c r="G48" s="30">
        <v>9.6999999999999993</v>
      </c>
      <c r="H48" s="30">
        <f t="shared" ref="H48:H56" si="10">F48+G48</f>
        <v>9.6999999999999993</v>
      </c>
      <c r="I48" s="46" t="s">
        <v>78</v>
      </c>
      <c r="J48" s="84"/>
    </row>
    <row r="49" spans="1:10" ht="20" customHeight="1">
      <c r="A49" s="66"/>
      <c r="B49" s="60"/>
      <c r="C49" s="73"/>
      <c r="D49" s="69"/>
      <c r="E49" s="73"/>
      <c r="F49" s="30">
        <v>0</v>
      </c>
      <c r="G49" s="30">
        <v>90.7</v>
      </c>
      <c r="H49" s="30">
        <f t="shared" si="10"/>
        <v>90.7</v>
      </c>
      <c r="I49" s="46" t="s">
        <v>78</v>
      </c>
      <c r="J49" s="84"/>
    </row>
    <row r="50" spans="1:10" ht="20" customHeight="1">
      <c r="A50" s="66"/>
      <c r="B50" s="60"/>
      <c r="C50" s="73"/>
      <c r="D50" s="69"/>
      <c r="E50" s="73"/>
      <c r="F50" s="30">
        <v>0</v>
      </c>
      <c r="G50" s="30">
        <v>21.8</v>
      </c>
      <c r="H50" s="30">
        <f t="shared" si="10"/>
        <v>21.8</v>
      </c>
      <c r="I50" s="46" t="s">
        <v>78</v>
      </c>
      <c r="J50" s="84"/>
    </row>
    <row r="51" spans="1:10" ht="20" customHeight="1">
      <c r="A51" s="66"/>
      <c r="B51" s="60"/>
      <c r="C51" s="73"/>
      <c r="D51" s="69"/>
      <c r="E51" s="73"/>
      <c r="F51" s="30">
        <v>0</v>
      </c>
      <c r="G51" s="30">
        <v>26</v>
      </c>
      <c r="H51" s="30">
        <f t="shared" si="10"/>
        <v>26</v>
      </c>
      <c r="I51" s="46" t="s">
        <v>78</v>
      </c>
      <c r="J51" s="84"/>
    </row>
    <row r="52" spans="1:10" ht="20" customHeight="1">
      <c r="A52" s="66"/>
      <c r="B52" s="60"/>
      <c r="C52" s="73"/>
      <c r="D52" s="69"/>
      <c r="E52" s="73"/>
      <c r="F52" s="30">
        <v>0</v>
      </c>
      <c r="G52" s="30">
        <v>37.799999999999997</v>
      </c>
      <c r="H52" s="30">
        <f t="shared" si="10"/>
        <v>37.799999999999997</v>
      </c>
      <c r="I52" s="46" t="s">
        <v>78</v>
      </c>
      <c r="J52" s="84"/>
    </row>
    <row r="53" spans="1:10" ht="20" customHeight="1">
      <c r="A53" s="66"/>
      <c r="B53" s="60"/>
      <c r="C53" s="73"/>
      <c r="D53" s="69"/>
      <c r="E53" s="73"/>
      <c r="F53" s="30">
        <v>0</v>
      </c>
      <c r="G53" s="30">
        <v>6</v>
      </c>
      <c r="H53" s="30">
        <f t="shared" si="10"/>
        <v>6</v>
      </c>
      <c r="I53" s="46" t="s">
        <v>78</v>
      </c>
      <c r="J53" s="84"/>
    </row>
    <row r="54" spans="1:10" ht="20" customHeight="1">
      <c r="A54" s="66"/>
      <c r="B54" s="60"/>
      <c r="C54" s="73"/>
      <c r="D54" s="69"/>
      <c r="E54" s="73"/>
      <c r="F54" s="30">
        <v>0</v>
      </c>
      <c r="G54" s="30">
        <v>7</v>
      </c>
      <c r="H54" s="30">
        <f t="shared" si="10"/>
        <v>7</v>
      </c>
      <c r="I54" s="46" t="s">
        <v>78</v>
      </c>
      <c r="J54" s="84"/>
    </row>
    <row r="55" spans="1:10" ht="20" customHeight="1">
      <c r="A55" s="66"/>
      <c r="B55" s="60"/>
      <c r="C55" s="73"/>
      <c r="D55" s="69"/>
      <c r="E55" s="73"/>
      <c r="F55" s="30">
        <v>0</v>
      </c>
      <c r="G55" s="30">
        <v>92.4</v>
      </c>
      <c r="H55" s="30">
        <f t="shared" si="10"/>
        <v>92.4</v>
      </c>
      <c r="I55" s="46" t="s">
        <v>78</v>
      </c>
      <c r="J55" s="84"/>
    </row>
    <row r="56" spans="1:10" ht="20" customHeight="1">
      <c r="A56" s="66"/>
      <c r="B56" s="60"/>
      <c r="C56" s="73"/>
      <c r="D56" s="69"/>
      <c r="E56" s="73"/>
      <c r="F56" s="30">
        <v>0</v>
      </c>
      <c r="G56" s="30">
        <v>97.4</v>
      </c>
      <c r="H56" s="30">
        <f t="shared" si="10"/>
        <v>97.4</v>
      </c>
      <c r="I56" s="46" t="s">
        <v>78</v>
      </c>
      <c r="J56" s="84"/>
    </row>
    <row r="57" spans="1:10" s="23" customFormat="1" ht="21" customHeight="1">
      <c r="A57" s="31"/>
      <c r="B57" s="32" t="s">
        <v>21</v>
      </c>
      <c r="C57" s="33">
        <f>SUM(C13)</f>
        <v>0</v>
      </c>
      <c r="D57" s="33">
        <f>SUM(D13)</f>
        <v>0</v>
      </c>
      <c r="E57" s="33">
        <f>SUM(E13)</f>
        <v>0</v>
      </c>
      <c r="F57" s="33">
        <f>SUM(F13:F56)</f>
        <v>9267.5299999999988</v>
      </c>
      <c r="G57" s="33">
        <f>SUM(G13:G56)</f>
        <v>2749.88</v>
      </c>
      <c r="H57" s="33">
        <f>SUM(H13:H56)</f>
        <v>12017.409999999998</v>
      </c>
      <c r="I57" s="38"/>
      <c r="J57" s="78"/>
    </row>
    <row r="58" spans="1:10" ht="21" customHeight="1">
      <c r="A58" s="48">
        <v>4</v>
      </c>
      <c r="B58" s="47" t="s">
        <v>22</v>
      </c>
      <c r="C58" s="30">
        <v>0</v>
      </c>
      <c r="D58" s="49"/>
      <c r="E58" s="30">
        <f t="shared" si="1"/>
        <v>0</v>
      </c>
      <c r="F58" s="30">
        <v>0</v>
      </c>
      <c r="G58" s="30">
        <v>0</v>
      </c>
      <c r="H58" s="30">
        <f t="shared" si="0"/>
        <v>0</v>
      </c>
      <c r="I58" s="37"/>
      <c r="J58" s="77" t="s">
        <v>23</v>
      </c>
    </row>
    <row r="59" spans="1:10" s="23" customFormat="1" ht="21" customHeight="1">
      <c r="A59" s="31"/>
      <c r="B59" s="32" t="s">
        <v>24</v>
      </c>
      <c r="C59" s="33">
        <f>SUM(C58)</f>
        <v>0</v>
      </c>
      <c r="D59" s="33">
        <f>SUM(D58)</f>
        <v>0</v>
      </c>
      <c r="E59" s="33">
        <f>SUM(E58)</f>
        <v>0</v>
      </c>
      <c r="F59" s="33">
        <f>SUM(F58:F58)</f>
        <v>0</v>
      </c>
      <c r="G59" s="33">
        <f>SUM(G58:G58)</f>
        <v>0</v>
      </c>
      <c r="H59" s="33">
        <f>SUM(H58:H58)</f>
        <v>0</v>
      </c>
      <c r="I59" s="38"/>
      <c r="J59" s="78"/>
    </row>
    <row r="60" spans="1:10" ht="21" customHeight="1">
      <c r="A60" s="64">
        <v>5</v>
      </c>
      <c r="B60" s="58" t="s">
        <v>25</v>
      </c>
      <c r="C60" s="71">
        <v>200000</v>
      </c>
      <c r="D60" s="71">
        <v>1</v>
      </c>
      <c r="E60" s="73">
        <f>C60*D60</f>
        <v>200000</v>
      </c>
      <c r="F60" s="30">
        <v>4060</v>
      </c>
      <c r="G60" s="30">
        <v>0</v>
      </c>
      <c r="H60" s="30">
        <f>F60+G60</f>
        <v>4060</v>
      </c>
      <c r="I60" s="46" t="s">
        <v>99</v>
      </c>
      <c r="J60" s="79" t="s">
        <v>26</v>
      </c>
    </row>
    <row r="61" spans="1:10" ht="21" customHeight="1">
      <c r="A61" s="67"/>
      <c r="B61" s="61"/>
      <c r="C61" s="74"/>
      <c r="D61" s="74"/>
      <c r="E61" s="73"/>
      <c r="F61" s="30">
        <v>1440</v>
      </c>
      <c r="G61" s="30">
        <v>0</v>
      </c>
      <c r="H61" s="30">
        <f t="shared" ref="H61:H86" si="11">F61+G61</f>
        <v>1440</v>
      </c>
      <c r="I61" s="46" t="s">
        <v>99</v>
      </c>
      <c r="J61" s="80"/>
    </row>
    <row r="62" spans="1:10" ht="21" customHeight="1">
      <c r="A62" s="67"/>
      <c r="B62" s="61"/>
      <c r="C62" s="74"/>
      <c r="D62" s="74"/>
      <c r="E62" s="73"/>
      <c r="F62" s="30">
        <v>1160</v>
      </c>
      <c r="G62" s="30">
        <v>0</v>
      </c>
      <c r="H62" s="30">
        <f t="shared" si="11"/>
        <v>1160</v>
      </c>
      <c r="I62" s="46" t="s">
        <v>99</v>
      </c>
      <c r="J62" s="80"/>
    </row>
    <row r="63" spans="1:10" ht="21" customHeight="1">
      <c r="A63" s="67"/>
      <c r="B63" s="61"/>
      <c r="C63" s="74"/>
      <c r="D63" s="74"/>
      <c r="E63" s="73"/>
      <c r="F63" s="30">
        <v>36200</v>
      </c>
      <c r="G63" s="30">
        <v>0</v>
      </c>
      <c r="H63" s="30">
        <f t="shared" si="11"/>
        <v>36200</v>
      </c>
      <c r="I63" s="46" t="s">
        <v>77</v>
      </c>
      <c r="J63" s="80"/>
    </row>
    <row r="64" spans="1:10" ht="21" customHeight="1">
      <c r="A64" s="67"/>
      <c r="B64" s="61"/>
      <c r="C64" s="74"/>
      <c r="D64" s="74"/>
      <c r="E64" s="73"/>
      <c r="F64" s="37">
        <v>521.20000000000005</v>
      </c>
      <c r="G64" s="30">
        <v>0</v>
      </c>
      <c r="H64" s="37">
        <f t="shared" si="11"/>
        <v>521.20000000000005</v>
      </c>
      <c r="I64" s="46" t="s">
        <v>96</v>
      </c>
      <c r="J64" s="80"/>
    </row>
    <row r="65" spans="1:10" ht="21" customHeight="1">
      <c r="A65" s="67"/>
      <c r="B65" s="61"/>
      <c r="C65" s="74"/>
      <c r="D65" s="74"/>
      <c r="E65" s="73"/>
      <c r="F65" s="30">
        <v>157</v>
      </c>
      <c r="G65" s="30">
        <v>0</v>
      </c>
      <c r="H65" s="30">
        <f>F65+G65</f>
        <v>157</v>
      </c>
      <c r="I65" s="46" t="s">
        <v>86</v>
      </c>
      <c r="J65" s="80"/>
    </row>
    <row r="66" spans="1:10" ht="21" customHeight="1">
      <c r="A66" s="67"/>
      <c r="B66" s="61"/>
      <c r="C66" s="74"/>
      <c r="D66" s="74"/>
      <c r="E66" s="73"/>
      <c r="F66" s="30">
        <v>5</v>
      </c>
      <c r="G66" s="30">
        <v>0</v>
      </c>
      <c r="H66" s="30">
        <f>F66+G66</f>
        <v>5</v>
      </c>
      <c r="I66" s="46" t="s">
        <v>87</v>
      </c>
      <c r="J66" s="80"/>
    </row>
    <row r="67" spans="1:10" ht="21" customHeight="1">
      <c r="A67" s="67"/>
      <c r="B67" s="61"/>
      <c r="C67" s="74"/>
      <c r="D67" s="74"/>
      <c r="E67" s="73"/>
      <c r="F67" s="30">
        <v>564</v>
      </c>
      <c r="G67" s="30">
        <v>0</v>
      </c>
      <c r="H67" s="30">
        <f t="shared" ref="H67:H74" si="12">F67+G67</f>
        <v>564</v>
      </c>
      <c r="I67" s="46" t="s">
        <v>88</v>
      </c>
      <c r="J67" s="80"/>
    </row>
    <row r="68" spans="1:10" ht="21" customHeight="1">
      <c r="A68" s="67"/>
      <c r="B68" s="61"/>
      <c r="C68" s="74"/>
      <c r="D68" s="74"/>
      <c r="E68" s="73"/>
      <c r="F68" s="30">
        <v>1624</v>
      </c>
      <c r="G68" s="30">
        <v>0</v>
      </c>
      <c r="H68" s="30">
        <f t="shared" si="12"/>
        <v>1624</v>
      </c>
      <c r="I68" s="46" t="s">
        <v>89</v>
      </c>
      <c r="J68" s="80"/>
    </row>
    <row r="69" spans="1:10" ht="21" customHeight="1">
      <c r="A69" s="67"/>
      <c r="B69" s="61"/>
      <c r="C69" s="74"/>
      <c r="D69" s="74"/>
      <c r="E69" s="73"/>
      <c r="F69" s="30">
        <v>50</v>
      </c>
      <c r="G69" s="30">
        <v>0</v>
      </c>
      <c r="H69" s="30">
        <f t="shared" si="12"/>
        <v>50</v>
      </c>
      <c r="I69" s="46" t="s">
        <v>90</v>
      </c>
      <c r="J69" s="80"/>
    </row>
    <row r="70" spans="1:10" ht="21" customHeight="1">
      <c r="A70" s="67"/>
      <c r="B70" s="61"/>
      <c r="C70" s="74"/>
      <c r="D70" s="74"/>
      <c r="E70" s="73"/>
      <c r="F70" s="30">
        <v>1075</v>
      </c>
      <c r="G70" s="30">
        <v>0</v>
      </c>
      <c r="H70" s="30">
        <f t="shared" si="12"/>
        <v>1075</v>
      </c>
      <c r="I70" s="46" t="s">
        <v>91</v>
      </c>
      <c r="J70" s="80"/>
    </row>
    <row r="71" spans="1:10" ht="21" customHeight="1">
      <c r="A71" s="67"/>
      <c r="B71" s="61"/>
      <c r="C71" s="74"/>
      <c r="D71" s="74"/>
      <c r="E71" s="73"/>
      <c r="F71" s="30">
        <v>1755</v>
      </c>
      <c r="G71" s="30">
        <v>0</v>
      </c>
      <c r="H71" s="30">
        <f t="shared" si="12"/>
        <v>1755</v>
      </c>
      <c r="I71" s="46" t="s">
        <v>92</v>
      </c>
      <c r="J71" s="80"/>
    </row>
    <row r="72" spans="1:10" ht="21" customHeight="1">
      <c r="A72" s="67"/>
      <c r="B72" s="61"/>
      <c r="C72" s="74"/>
      <c r="D72" s="74"/>
      <c r="E72" s="73"/>
      <c r="F72" s="30">
        <v>1575</v>
      </c>
      <c r="G72" s="30">
        <v>0</v>
      </c>
      <c r="H72" s="30">
        <f t="shared" si="12"/>
        <v>1575</v>
      </c>
      <c r="I72" s="46" t="s">
        <v>93</v>
      </c>
      <c r="J72" s="80"/>
    </row>
    <row r="73" spans="1:10" ht="21" customHeight="1">
      <c r="A73" s="67"/>
      <c r="B73" s="61"/>
      <c r="C73" s="74"/>
      <c r="D73" s="74"/>
      <c r="E73" s="73"/>
      <c r="F73" s="30">
        <v>150</v>
      </c>
      <c r="G73" s="30">
        <v>0</v>
      </c>
      <c r="H73" s="30">
        <f t="shared" si="12"/>
        <v>150</v>
      </c>
      <c r="I73" s="46" t="s">
        <v>94</v>
      </c>
      <c r="J73" s="80"/>
    </row>
    <row r="74" spans="1:10" ht="21" customHeight="1">
      <c r="A74" s="67"/>
      <c r="B74" s="61"/>
      <c r="C74" s="74"/>
      <c r="D74" s="74"/>
      <c r="E74" s="73"/>
      <c r="F74" s="30">
        <v>0</v>
      </c>
      <c r="G74" s="30">
        <v>400</v>
      </c>
      <c r="H74" s="30">
        <f t="shared" si="12"/>
        <v>400</v>
      </c>
      <c r="I74" s="46" t="s">
        <v>95</v>
      </c>
      <c r="J74" s="80"/>
    </row>
    <row r="75" spans="1:10" s="23" customFormat="1" ht="21" customHeight="1">
      <c r="A75" s="31"/>
      <c r="B75" s="32" t="s">
        <v>27</v>
      </c>
      <c r="C75" s="33">
        <f>SUM(C60)</f>
        <v>200000</v>
      </c>
      <c r="D75" s="33">
        <f>SUM(D60)</f>
        <v>1</v>
      </c>
      <c r="E75" s="33">
        <f>SUM(E60:E74)</f>
        <v>200000</v>
      </c>
      <c r="F75" s="33">
        <f>SUM(F60:F74)</f>
        <v>50336.2</v>
      </c>
      <c r="G75" s="33">
        <f>SUM(G60:G74)</f>
        <v>400</v>
      </c>
      <c r="H75" s="51">
        <f>F75+G75</f>
        <v>50736.2</v>
      </c>
      <c r="I75" s="38"/>
      <c r="J75" s="81"/>
    </row>
    <row r="76" spans="1:10" ht="21" customHeight="1">
      <c r="A76" s="48">
        <v>6</v>
      </c>
      <c r="B76" s="47" t="s">
        <v>28</v>
      </c>
      <c r="C76" s="30">
        <v>0</v>
      </c>
      <c r="D76" s="49"/>
      <c r="E76" s="30">
        <f>C76*D76</f>
        <v>0</v>
      </c>
      <c r="F76" s="30">
        <v>0</v>
      </c>
      <c r="G76" s="30">
        <v>0</v>
      </c>
      <c r="H76" s="30">
        <f t="shared" si="11"/>
        <v>0</v>
      </c>
      <c r="I76" s="37"/>
      <c r="J76" s="79" t="s">
        <v>29</v>
      </c>
    </row>
    <row r="77" spans="1:10" s="23" customFormat="1" ht="21" customHeight="1">
      <c r="A77" s="31"/>
      <c r="B77" s="32" t="s">
        <v>30</v>
      </c>
      <c r="C77" s="33">
        <f>SUM(C76)</f>
        <v>0</v>
      </c>
      <c r="D77" s="33">
        <f>SUM(D76)</f>
        <v>0</v>
      </c>
      <c r="E77" s="33">
        <f>SUM(E76)</f>
        <v>0</v>
      </c>
      <c r="F77" s="33">
        <f>SUM(F76:F76)</f>
        <v>0</v>
      </c>
      <c r="G77" s="33">
        <f>SUM(G76:G76)</f>
        <v>0</v>
      </c>
      <c r="H77" s="51">
        <f t="shared" si="11"/>
        <v>0</v>
      </c>
      <c r="I77" s="38"/>
      <c r="J77" s="78"/>
    </row>
    <row r="78" spans="1:10" ht="21" customHeight="1">
      <c r="A78" s="48">
        <v>7</v>
      </c>
      <c r="B78" s="47" t="s">
        <v>31</v>
      </c>
      <c r="C78" s="30">
        <v>0</v>
      </c>
      <c r="D78" s="49"/>
      <c r="E78" s="30">
        <f t="shared" si="1"/>
        <v>0</v>
      </c>
      <c r="F78" s="30">
        <v>0</v>
      </c>
      <c r="G78" s="30">
        <v>0</v>
      </c>
      <c r="H78" s="30">
        <f t="shared" si="11"/>
        <v>0</v>
      </c>
      <c r="I78" s="37"/>
      <c r="J78" s="82"/>
    </row>
    <row r="79" spans="1:10" s="23" customFormat="1" ht="21" customHeight="1">
      <c r="A79" s="31"/>
      <c r="B79" s="32" t="s">
        <v>32</v>
      </c>
      <c r="C79" s="33">
        <f>SUM(C78)</f>
        <v>0</v>
      </c>
      <c r="D79" s="33">
        <f>SUM(D78)</f>
        <v>0</v>
      </c>
      <c r="E79" s="33">
        <f>SUM(E78)</f>
        <v>0</v>
      </c>
      <c r="F79" s="33">
        <f>SUM(F78:F78)</f>
        <v>0</v>
      </c>
      <c r="G79" s="33">
        <f>SUM(G78:G78)</f>
        <v>0</v>
      </c>
      <c r="H79" s="51">
        <f t="shared" si="11"/>
        <v>0</v>
      </c>
      <c r="I79" s="38"/>
      <c r="J79" s="83"/>
    </row>
    <row r="80" spans="1:10" ht="21" customHeight="1">
      <c r="A80" s="66">
        <v>8</v>
      </c>
      <c r="B80" s="60" t="s">
        <v>33</v>
      </c>
      <c r="C80" s="73">
        <v>0</v>
      </c>
      <c r="D80" s="69"/>
      <c r="E80" s="73">
        <f t="shared" si="1"/>
        <v>0</v>
      </c>
      <c r="F80" s="30">
        <v>0</v>
      </c>
      <c r="G80" s="30">
        <v>0</v>
      </c>
      <c r="H80" s="30">
        <f t="shared" si="11"/>
        <v>0</v>
      </c>
      <c r="I80" s="37"/>
      <c r="J80" s="77" t="s">
        <v>34</v>
      </c>
    </row>
    <row r="81" spans="1:10" ht="21" customHeight="1">
      <c r="A81" s="66"/>
      <c r="B81" s="60"/>
      <c r="C81" s="73"/>
      <c r="D81" s="69"/>
      <c r="E81" s="73"/>
      <c r="F81" s="30">
        <v>0</v>
      </c>
      <c r="G81" s="30">
        <v>0</v>
      </c>
      <c r="H81" s="30">
        <f t="shared" si="11"/>
        <v>0</v>
      </c>
      <c r="I81" s="37"/>
      <c r="J81" s="84"/>
    </row>
    <row r="82" spans="1:10" s="23" customFormat="1" ht="21" customHeight="1">
      <c r="A82" s="31"/>
      <c r="B82" s="32" t="s">
        <v>35</v>
      </c>
      <c r="C82" s="33">
        <f>SUM(C80)</f>
        <v>0</v>
      </c>
      <c r="D82" s="33">
        <f t="shared" ref="D82:E82" si="13">SUM(D80)</f>
        <v>0</v>
      </c>
      <c r="E82" s="33">
        <f t="shared" si="13"/>
        <v>0</v>
      </c>
      <c r="F82" s="33">
        <f>SUM(F80:F81)</f>
        <v>0</v>
      </c>
      <c r="G82" s="33">
        <f t="shared" ref="G82" si="14">SUM(G80:G81)</f>
        <v>0</v>
      </c>
      <c r="H82" s="51">
        <f t="shared" si="11"/>
        <v>0</v>
      </c>
      <c r="I82" s="38"/>
      <c r="J82" s="78"/>
    </row>
    <row r="83" spans="1:10" ht="21" customHeight="1">
      <c r="A83" s="48">
        <v>9</v>
      </c>
      <c r="B83" s="47" t="s">
        <v>36</v>
      </c>
      <c r="C83" s="30">
        <v>0</v>
      </c>
      <c r="D83" s="49"/>
      <c r="E83" s="30">
        <f t="shared" si="1"/>
        <v>0</v>
      </c>
      <c r="F83" s="30">
        <v>0</v>
      </c>
      <c r="G83" s="30">
        <v>0</v>
      </c>
      <c r="H83" s="30">
        <f t="shared" si="11"/>
        <v>0</v>
      </c>
      <c r="I83" s="37"/>
      <c r="J83" s="79" t="s">
        <v>37</v>
      </c>
    </row>
    <row r="84" spans="1:10" s="23" customFormat="1" ht="21" customHeight="1">
      <c r="A84" s="31"/>
      <c r="B84" s="32" t="s">
        <v>38</v>
      </c>
      <c r="C84" s="33">
        <f>SUM(C83)</f>
        <v>0</v>
      </c>
      <c r="D84" s="33">
        <f>SUM(D83)</f>
        <v>0</v>
      </c>
      <c r="E84" s="33">
        <f>SUM(E83)</f>
        <v>0</v>
      </c>
      <c r="F84" s="33">
        <f>SUM(F83:F83)</f>
        <v>0</v>
      </c>
      <c r="G84" s="33">
        <f>SUM(G83:G83)</f>
        <v>0</v>
      </c>
      <c r="H84" s="51">
        <f t="shared" si="11"/>
        <v>0</v>
      </c>
      <c r="I84" s="38"/>
      <c r="J84" s="81"/>
    </row>
    <row r="85" spans="1:10" ht="21" customHeight="1">
      <c r="A85" s="50">
        <v>10</v>
      </c>
      <c r="B85" s="47" t="s">
        <v>39</v>
      </c>
      <c r="C85" s="30">
        <v>0</v>
      </c>
      <c r="D85" s="49"/>
      <c r="E85" s="30">
        <f t="shared" si="1"/>
        <v>0</v>
      </c>
      <c r="F85" s="30">
        <v>210</v>
      </c>
      <c r="G85" s="30">
        <v>0</v>
      </c>
      <c r="H85" s="30">
        <f t="shared" si="11"/>
        <v>210</v>
      </c>
      <c r="I85" s="46" t="s">
        <v>83</v>
      </c>
      <c r="J85" s="82"/>
    </row>
    <row r="86" spans="1:10" s="23" customFormat="1" ht="21" customHeight="1">
      <c r="A86" s="31"/>
      <c r="B86" s="32" t="s">
        <v>40</v>
      </c>
      <c r="C86" s="33">
        <f>SUM(C85)</f>
        <v>0</v>
      </c>
      <c r="D86" s="33">
        <f>SUM(D85)</f>
        <v>0</v>
      </c>
      <c r="E86" s="33">
        <f>SUM(E85)</f>
        <v>0</v>
      </c>
      <c r="F86" s="33">
        <f>SUM(F85:F85)</f>
        <v>210</v>
      </c>
      <c r="G86" s="33">
        <f>SUM(G85:G85)</f>
        <v>0</v>
      </c>
      <c r="H86" s="51">
        <f t="shared" si="11"/>
        <v>210</v>
      </c>
      <c r="I86" s="38"/>
      <c r="J86" s="83"/>
    </row>
    <row r="87" spans="1:10" ht="21" customHeight="1">
      <c r="A87" s="31"/>
      <c r="B87" s="32" t="s">
        <v>41</v>
      </c>
      <c r="C87" s="33">
        <f>SUM(C86,C84,C82,C79,C77,C75,C59,C57,C12,C9)</f>
        <v>200000</v>
      </c>
      <c r="D87" s="33">
        <f>SUM(D86,D84,D82,D79,D77,D75,D59,D57,D12,D9)</f>
        <v>1</v>
      </c>
      <c r="E87" s="33">
        <f>SUM(E86,E84,E82,E79,E77,E75,E59,E57,E12,E9)</f>
        <v>200000</v>
      </c>
      <c r="F87" s="33">
        <f>SUM(F86,F84,F82,F79,F77,F75,F59,F57,F12,F9)</f>
        <v>59813.729999999996</v>
      </c>
      <c r="G87" s="33">
        <f>SUM(G86,G84,G82,G79,G77,G75,G59,G57,G12,G9)</f>
        <v>3149.88</v>
      </c>
      <c r="H87" s="51">
        <f>F87+G87</f>
        <v>62963.609999999993</v>
      </c>
      <c r="I87" s="38"/>
      <c r="J87" s="39"/>
    </row>
    <row r="91" spans="1:10" ht="21" customHeight="1">
      <c r="A91" s="55" t="s">
        <v>42</v>
      </c>
      <c r="B91" s="56"/>
      <c r="C91" s="57" t="s">
        <v>43</v>
      </c>
      <c r="D91" s="57"/>
      <c r="E91" s="57" t="s">
        <v>44</v>
      </c>
      <c r="F91" s="57"/>
      <c r="G91" s="57" t="s">
        <v>45</v>
      </c>
      <c r="H91" s="57"/>
      <c r="I91" s="40" t="s">
        <v>46</v>
      </c>
    </row>
    <row r="92" spans="1:10" ht="21" customHeight="1">
      <c r="A92" s="70">
        <f>E87</f>
        <v>200000</v>
      </c>
      <c r="B92" s="62"/>
      <c r="C92" s="62">
        <f>H87</f>
        <v>62963.609999999993</v>
      </c>
      <c r="D92" s="62"/>
      <c r="E92" s="62">
        <f>F87</f>
        <v>59813.729999999996</v>
      </c>
      <c r="F92" s="62"/>
      <c r="G92" s="62">
        <f>G87</f>
        <v>3149.88</v>
      </c>
      <c r="H92" s="62"/>
      <c r="I92" s="41">
        <f>A92-C92</f>
        <v>137036.39000000001</v>
      </c>
    </row>
    <row r="94" spans="1:10" ht="21" customHeight="1">
      <c r="A94" s="34" t="s">
        <v>47</v>
      </c>
      <c r="B94" s="23"/>
      <c r="C94" s="35" t="s">
        <v>48</v>
      </c>
      <c r="D94" s="34"/>
      <c r="E94" s="34" t="s">
        <v>49</v>
      </c>
      <c r="F94" s="34"/>
      <c r="G94" s="34" t="s">
        <v>50</v>
      </c>
      <c r="H94" s="34"/>
      <c r="I94" s="23"/>
    </row>
  </sheetData>
  <mergeCells count="46">
    <mergeCell ref="J83:J84"/>
    <mergeCell ref="J85:J86"/>
    <mergeCell ref="J80:J82"/>
    <mergeCell ref="J58:J59"/>
    <mergeCell ref="J60:J75"/>
    <mergeCell ref="J76:J77"/>
    <mergeCell ref="J78:J79"/>
    <mergeCell ref="J4:J5"/>
    <mergeCell ref="J6:J7"/>
    <mergeCell ref="J8:J9"/>
    <mergeCell ref="J10:J12"/>
    <mergeCell ref="J13:J57"/>
    <mergeCell ref="C92:D92"/>
    <mergeCell ref="E92:F92"/>
    <mergeCell ref="E80:E81"/>
    <mergeCell ref="D60:D74"/>
    <mergeCell ref="E60:E74"/>
    <mergeCell ref="D80:D81"/>
    <mergeCell ref="G92:H92"/>
    <mergeCell ref="A6:A7"/>
    <mergeCell ref="A10:A11"/>
    <mergeCell ref="A13:A56"/>
    <mergeCell ref="A60:A74"/>
    <mergeCell ref="A80:A81"/>
    <mergeCell ref="B6:B7"/>
    <mergeCell ref="A92:B92"/>
    <mergeCell ref="C10:C11"/>
    <mergeCell ref="C13:C56"/>
    <mergeCell ref="C80:C81"/>
    <mergeCell ref="C60:C74"/>
    <mergeCell ref="C2:H2"/>
    <mergeCell ref="C6:E6"/>
    <mergeCell ref="F6:I6"/>
    <mergeCell ref="A91:B91"/>
    <mergeCell ref="C91:D91"/>
    <mergeCell ref="E91:F91"/>
    <mergeCell ref="G91:H91"/>
    <mergeCell ref="B10:B11"/>
    <mergeCell ref="B13:B56"/>
    <mergeCell ref="B60:B74"/>
    <mergeCell ref="B80:B81"/>
    <mergeCell ref="E10:E11"/>
    <mergeCell ref="E13:E56"/>
    <mergeCell ref="D10:D11"/>
    <mergeCell ref="H4:I5"/>
    <mergeCell ref="D13:D56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4"/>
  <sheetViews>
    <sheetView view="pageBreakPreview" topLeftCell="A15" zoomScaleSheetLayoutView="100" workbookViewId="0">
      <selection activeCell="K43" sqref="K4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52</v>
      </c>
      <c r="E5" s="5"/>
      <c r="F5" s="85" t="s">
        <v>97</v>
      </c>
      <c r="G5" s="85"/>
      <c r="H5" s="5" t="s">
        <v>53</v>
      </c>
      <c r="I5" s="4"/>
      <c r="J5" s="85" t="s">
        <v>75</v>
      </c>
      <c r="K5" s="86"/>
    </row>
    <row r="6" spans="2:11" ht="20" customHeight="1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 t="s">
        <v>56</v>
      </c>
      <c r="K6" s="88"/>
    </row>
    <row r="7" spans="2:11" ht="20" customHeight="1">
      <c r="B7" s="6"/>
      <c r="C7" s="7"/>
      <c r="D7" s="8" t="s">
        <v>57</v>
      </c>
      <c r="E7" s="8"/>
      <c r="F7" s="87"/>
      <c r="G7" s="87"/>
      <c r="H7" s="8" t="s">
        <v>58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59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60</v>
      </c>
      <c r="E10" s="92" t="s">
        <v>61</v>
      </c>
      <c r="F10" s="93"/>
      <c r="G10" s="15" t="s">
        <v>62</v>
      </c>
      <c r="H10" s="14" t="s">
        <v>63</v>
      </c>
      <c r="I10" s="92" t="s">
        <v>64</v>
      </c>
      <c r="J10" s="93"/>
      <c r="K10" s="15" t="s">
        <v>65</v>
      </c>
    </row>
    <row r="11" spans="2:11" ht="20" customHeight="1">
      <c r="B11" s="94">
        <v>1</v>
      </c>
      <c r="C11" s="95"/>
      <c r="D11" s="96" t="s">
        <v>66</v>
      </c>
      <c r="E11" s="100" t="s">
        <v>67</v>
      </c>
      <c r="F11" s="101"/>
      <c r="G11" s="16">
        <f t="shared" ref="G11:G14" si="0">H11+J11</f>
        <v>0</v>
      </c>
      <c r="H11" s="16"/>
      <c r="I11" s="42"/>
      <c r="J11" s="43"/>
      <c r="K11" s="19"/>
    </row>
    <row r="12" spans="2:11" ht="20" customHeight="1">
      <c r="B12" s="44"/>
      <c r="C12" s="45"/>
      <c r="D12" s="97"/>
      <c r="E12" s="102"/>
      <c r="F12" s="103"/>
      <c r="G12" s="16">
        <f t="shared" si="0"/>
        <v>0</v>
      </c>
      <c r="H12" s="16"/>
      <c r="I12" s="42"/>
      <c r="J12" s="43"/>
      <c r="K12" s="19"/>
    </row>
    <row r="13" spans="2:11" ht="20" customHeight="1">
      <c r="B13" s="44"/>
      <c r="C13" s="45"/>
      <c r="D13" s="97"/>
      <c r="E13" s="102"/>
      <c r="F13" s="103"/>
      <c r="G13" s="16">
        <f t="shared" si="0"/>
        <v>0</v>
      </c>
      <c r="H13" s="16"/>
      <c r="I13" s="42"/>
      <c r="J13" s="43"/>
      <c r="K13" s="19"/>
    </row>
    <row r="14" spans="2:11" ht="20" customHeight="1">
      <c r="B14" s="44"/>
      <c r="C14" s="45"/>
      <c r="D14" s="97"/>
      <c r="E14" s="104"/>
      <c r="F14" s="105"/>
      <c r="G14" s="16">
        <f t="shared" si="0"/>
        <v>0</v>
      </c>
      <c r="H14" s="16"/>
      <c r="I14" s="42"/>
      <c r="J14" s="43"/>
      <c r="K14" s="19"/>
    </row>
    <row r="15" spans="2:11" ht="20" customHeight="1">
      <c r="B15" s="94">
        <v>2</v>
      </c>
      <c r="C15" s="95"/>
      <c r="D15" s="97"/>
      <c r="E15" s="100" t="s">
        <v>68</v>
      </c>
      <c r="F15" s="101"/>
      <c r="G15" s="16">
        <v>95</v>
      </c>
      <c r="H15" s="16">
        <v>0</v>
      </c>
      <c r="I15" s="98">
        <v>95</v>
      </c>
      <c r="J15" s="99"/>
      <c r="K15" s="19" t="s">
        <v>80</v>
      </c>
    </row>
    <row r="16" spans="2:11" ht="20" customHeight="1">
      <c r="B16" s="44"/>
      <c r="C16" s="45"/>
      <c r="D16" s="97"/>
      <c r="E16" s="102"/>
      <c r="F16" s="103"/>
      <c r="G16" s="16">
        <f t="shared" ref="G16:G29" si="1">H16+J16</f>
        <v>0</v>
      </c>
      <c r="H16" s="16">
        <v>0</v>
      </c>
      <c r="I16" s="42"/>
      <c r="J16" s="43"/>
      <c r="K16" s="19" t="s">
        <v>98</v>
      </c>
    </row>
    <row r="17" spans="2:11" ht="20" customHeight="1">
      <c r="B17" s="44"/>
      <c r="C17" s="45"/>
      <c r="D17" s="97"/>
      <c r="E17" s="102"/>
      <c r="F17" s="103"/>
      <c r="G17" s="16">
        <f t="shared" si="1"/>
        <v>0</v>
      </c>
      <c r="H17" s="16">
        <v>0</v>
      </c>
      <c r="I17" s="42"/>
      <c r="J17" s="43"/>
      <c r="K17" s="19" t="s">
        <v>98</v>
      </c>
    </row>
    <row r="18" spans="2:11" ht="20" customHeight="1">
      <c r="B18" s="44"/>
      <c r="C18" s="45"/>
      <c r="D18" s="97"/>
      <c r="E18" s="102"/>
      <c r="F18" s="103"/>
      <c r="G18" s="16">
        <f t="shared" si="1"/>
        <v>0</v>
      </c>
      <c r="H18" s="16">
        <v>0</v>
      </c>
      <c r="I18" s="42"/>
      <c r="J18" s="43"/>
      <c r="K18" s="19" t="s">
        <v>98</v>
      </c>
    </row>
    <row r="19" spans="2:11" ht="20" customHeight="1">
      <c r="B19" s="44"/>
      <c r="C19" s="45"/>
      <c r="D19" s="97"/>
      <c r="E19" s="102"/>
      <c r="F19" s="103"/>
      <c r="G19" s="16">
        <f t="shared" si="1"/>
        <v>0</v>
      </c>
      <c r="H19" s="16">
        <v>0</v>
      </c>
      <c r="I19" s="42"/>
      <c r="J19" s="43"/>
      <c r="K19" s="19" t="s">
        <v>98</v>
      </c>
    </row>
    <row r="20" spans="2:11" ht="20" customHeight="1">
      <c r="B20" s="44"/>
      <c r="C20" s="45"/>
      <c r="D20" s="97"/>
      <c r="E20" s="102"/>
      <c r="F20" s="103"/>
      <c r="G20" s="16">
        <f t="shared" si="1"/>
        <v>0</v>
      </c>
      <c r="H20" s="16">
        <v>0</v>
      </c>
      <c r="I20" s="42"/>
      <c r="J20" s="43"/>
      <c r="K20" s="19" t="s">
        <v>98</v>
      </c>
    </row>
    <row r="21" spans="2:11" ht="20" customHeight="1">
      <c r="B21" s="44"/>
      <c r="C21" s="45"/>
      <c r="D21" s="97"/>
      <c r="E21" s="102"/>
      <c r="F21" s="103"/>
      <c r="G21" s="16">
        <f t="shared" si="1"/>
        <v>0</v>
      </c>
      <c r="H21" s="16">
        <v>0</v>
      </c>
      <c r="I21" s="42"/>
      <c r="J21" s="43"/>
      <c r="K21" s="19" t="s">
        <v>98</v>
      </c>
    </row>
    <row r="22" spans="2:11" ht="20" customHeight="1">
      <c r="B22" s="44"/>
      <c r="C22" s="45"/>
      <c r="D22" s="97"/>
      <c r="E22" s="102"/>
      <c r="F22" s="103"/>
      <c r="G22" s="16">
        <f t="shared" si="1"/>
        <v>0</v>
      </c>
      <c r="H22" s="16">
        <v>0</v>
      </c>
      <c r="I22" s="42"/>
      <c r="J22" s="43"/>
      <c r="K22" s="19" t="s">
        <v>98</v>
      </c>
    </row>
    <row r="23" spans="2:11" ht="20" customHeight="1">
      <c r="B23" s="44"/>
      <c r="C23" s="45"/>
      <c r="D23" s="97"/>
      <c r="E23" s="102"/>
      <c r="F23" s="103"/>
      <c r="G23" s="16">
        <f t="shared" si="1"/>
        <v>0</v>
      </c>
      <c r="H23" s="16">
        <v>0</v>
      </c>
      <c r="I23" s="42"/>
      <c r="J23" s="43"/>
      <c r="K23" s="19" t="s">
        <v>98</v>
      </c>
    </row>
    <row r="24" spans="2:11" ht="20" customHeight="1">
      <c r="B24" s="44"/>
      <c r="C24" s="45"/>
      <c r="D24" s="97"/>
      <c r="E24" s="102"/>
      <c r="F24" s="103"/>
      <c r="G24" s="16">
        <f t="shared" si="1"/>
        <v>0</v>
      </c>
      <c r="H24" s="16">
        <v>0</v>
      </c>
      <c r="I24" s="42"/>
      <c r="J24" s="43"/>
      <c r="K24" s="19" t="s">
        <v>98</v>
      </c>
    </row>
    <row r="25" spans="2:11" ht="20" customHeight="1">
      <c r="B25" s="44"/>
      <c r="C25" s="45"/>
      <c r="D25" s="97"/>
      <c r="E25" s="102"/>
      <c r="F25" s="103"/>
      <c r="G25" s="16">
        <f t="shared" si="1"/>
        <v>0</v>
      </c>
      <c r="H25" s="16">
        <v>0</v>
      </c>
      <c r="I25" s="42"/>
      <c r="J25" s="43"/>
      <c r="K25" s="19" t="s">
        <v>98</v>
      </c>
    </row>
    <row r="26" spans="2:11" ht="20" customHeight="1">
      <c r="B26" s="44"/>
      <c r="C26" s="45"/>
      <c r="D26" s="97"/>
      <c r="E26" s="102"/>
      <c r="F26" s="103"/>
      <c r="G26" s="16">
        <f t="shared" si="1"/>
        <v>0</v>
      </c>
      <c r="H26" s="16">
        <v>0</v>
      </c>
      <c r="I26" s="42"/>
      <c r="J26" s="43"/>
      <c r="K26" s="19" t="s">
        <v>98</v>
      </c>
    </row>
    <row r="27" spans="2:11" ht="20" customHeight="1">
      <c r="B27" s="44"/>
      <c r="C27" s="45"/>
      <c r="D27" s="97"/>
      <c r="E27" s="102"/>
      <c r="F27" s="103"/>
      <c r="G27" s="16">
        <f t="shared" si="1"/>
        <v>0</v>
      </c>
      <c r="H27" s="16">
        <v>0</v>
      </c>
      <c r="I27" s="42"/>
      <c r="J27" s="43"/>
      <c r="K27" s="19" t="s">
        <v>98</v>
      </c>
    </row>
    <row r="28" spans="2:11" ht="20" customHeight="1">
      <c r="B28" s="44"/>
      <c r="C28" s="45"/>
      <c r="D28" s="97"/>
      <c r="E28" s="102"/>
      <c r="F28" s="103"/>
      <c r="G28" s="16">
        <f t="shared" si="1"/>
        <v>0</v>
      </c>
      <c r="H28" s="16">
        <v>0</v>
      </c>
      <c r="I28" s="42"/>
      <c r="J28" s="43"/>
      <c r="K28" s="19" t="s">
        <v>98</v>
      </c>
    </row>
    <row r="29" spans="2:11" ht="20" customHeight="1">
      <c r="B29" s="44"/>
      <c r="C29" s="45"/>
      <c r="D29" s="97"/>
      <c r="E29" s="102"/>
      <c r="F29" s="103"/>
      <c r="G29" s="16">
        <f t="shared" si="1"/>
        <v>0</v>
      </c>
      <c r="H29" s="16">
        <v>0</v>
      </c>
      <c r="I29" s="42"/>
      <c r="J29" s="43"/>
      <c r="K29" s="19" t="s">
        <v>98</v>
      </c>
    </row>
    <row r="30" spans="2:11" ht="20" customHeight="1">
      <c r="B30" s="44"/>
      <c r="C30" s="45"/>
      <c r="D30" s="97"/>
      <c r="E30" s="102"/>
      <c r="F30" s="103"/>
      <c r="G30" s="16">
        <f>H30+J30</f>
        <v>0</v>
      </c>
      <c r="H30" s="16">
        <v>0</v>
      </c>
      <c r="I30" s="42"/>
      <c r="J30" s="43"/>
      <c r="K30" s="19" t="s">
        <v>98</v>
      </c>
    </row>
    <row r="31" spans="2:11" ht="20" customHeight="1">
      <c r="B31" s="44"/>
      <c r="C31" s="45"/>
      <c r="D31" s="97"/>
      <c r="E31" s="102"/>
      <c r="F31" s="103"/>
      <c r="G31" s="16">
        <f t="shared" ref="G31:G48" si="2">H31+J31</f>
        <v>0</v>
      </c>
      <c r="H31" s="16">
        <v>0</v>
      </c>
      <c r="I31" s="42"/>
      <c r="J31" s="43"/>
      <c r="K31" s="19" t="s">
        <v>98</v>
      </c>
    </row>
    <row r="32" spans="2:11" ht="20" customHeight="1">
      <c r="B32" s="44"/>
      <c r="C32" s="45"/>
      <c r="D32" s="97"/>
      <c r="E32" s="102"/>
      <c r="F32" s="103"/>
      <c r="G32" s="16">
        <f t="shared" si="2"/>
        <v>0</v>
      </c>
      <c r="H32" s="16">
        <v>0</v>
      </c>
      <c r="I32" s="42"/>
      <c r="J32" s="43"/>
      <c r="K32" s="19" t="s">
        <v>98</v>
      </c>
    </row>
    <row r="33" spans="2:11" ht="20" customHeight="1">
      <c r="B33" s="44"/>
      <c r="C33" s="45"/>
      <c r="D33" s="97"/>
      <c r="E33" s="104"/>
      <c r="F33" s="105"/>
      <c r="G33" s="16">
        <f t="shared" si="2"/>
        <v>0</v>
      </c>
      <c r="H33" s="16">
        <v>0</v>
      </c>
      <c r="I33" s="42"/>
      <c r="J33" s="43"/>
      <c r="K33" s="19" t="s">
        <v>98</v>
      </c>
    </row>
    <row r="34" spans="2:11" ht="20" customHeight="1">
      <c r="B34" s="94">
        <v>3</v>
      </c>
      <c r="C34" s="95"/>
      <c r="D34" s="97"/>
      <c r="E34" s="100" t="s">
        <v>69</v>
      </c>
      <c r="F34" s="101"/>
      <c r="G34" s="16">
        <f t="shared" si="2"/>
        <v>0</v>
      </c>
      <c r="H34" s="16">
        <v>0</v>
      </c>
      <c r="I34" s="42"/>
      <c r="J34" s="43"/>
      <c r="K34" s="19"/>
    </row>
    <row r="35" spans="2:11" ht="20" customHeight="1">
      <c r="B35" s="44"/>
      <c r="C35" s="45"/>
      <c r="D35" s="97"/>
      <c r="E35" s="104"/>
      <c r="F35" s="105"/>
      <c r="G35" s="16">
        <f t="shared" si="2"/>
        <v>0</v>
      </c>
      <c r="H35" s="16">
        <v>0</v>
      </c>
      <c r="I35" s="42"/>
      <c r="J35" s="43"/>
      <c r="K35" s="19"/>
    </row>
    <row r="36" spans="2:11" ht="20" customHeight="1">
      <c r="B36" s="44"/>
      <c r="C36" s="45"/>
      <c r="D36" s="97"/>
      <c r="E36" s="100" t="s">
        <v>70</v>
      </c>
      <c r="F36" s="101"/>
      <c r="G36" s="16">
        <f t="shared" si="2"/>
        <v>181</v>
      </c>
      <c r="H36" s="16">
        <v>0</v>
      </c>
      <c r="I36" s="42"/>
      <c r="J36" s="43">
        <v>181</v>
      </c>
      <c r="K36" s="19" t="s">
        <v>81</v>
      </c>
    </row>
    <row r="37" spans="2:11" ht="20" customHeight="1">
      <c r="B37" s="44"/>
      <c r="C37" s="45"/>
      <c r="D37" s="97"/>
      <c r="E37" s="102"/>
      <c r="F37" s="103"/>
      <c r="G37" s="16">
        <f t="shared" si="2"/>
        <v>8</v>
      </c>
      <c r="H37" s="16">
        <v>0</v>
      </c>
      <c r="I37" s="42"/>
      <c r="J37" s="43">
        <v>8</v>
      </c>
      <c r="K37" s="19" t="s">
        <v>84</v>
      </c>
    </row>
    <row r="38" spans="2:11" ht="20" customHeight="1">
      <c r="B38" s="44"/>
      <c r="C38" s="45"/>
      <c r="D38" s="97"/>
      <c r="E38" s="102"/>
      <c r="F38" s="103"/>
      <c r="G38" s="16">
        <f t="shared" si="2"/>
        <v>30</v>
      </c>
      <c r="H38" s="16">
        <v>0</v>
      </c>
      <c r="I38" s="42"/>
      <c r="J38" s="43">
        <v>30</v>
      </c>
      <c r="K38" s="19" t="s">
        <v>84</v>
      </c>
    </row>
    <row r="39" spans="2:11" ht="20" customHeight="1">
      <c r="B39" s="44"/>
      <c r="C39" s="45"/>
      <c r="D39" s="97"/>
      <c r="E39" s="102"/>
      <c r="F39" s="103"/>
      <c r="G39" s="16">
        <f t="shared" si="2"/>
        <v>8</v>
      </c>
      <c r="H39" s="16">
        <v>0</v>
      </c>
      <c r="I39" s="42"/>
      <c r="J39" s="43">
        <v>8</v>
      </c>
      <c r="K39" s="19" t="s">
        <v>84</v>
      </c>
    </row>
    <row r="40" spans="2:11" ht="20" customHeight="1">
      <c r="B40" s="44"/>
      <c r="C40" s="45"/>
      <c r="D40" s="97"/>
      <c r="E40" s="102"/>
      <c r="F40" s="103"/>
      <c r="G40" s="16">
        <f t="shared" si="2"/>
        <v>256</v>
      </c>
      <c r="H40" s="43">
        <v>256</v>
      </c>
      <c r="I40" s="42"/>
      <c r="J40" s="43">
        <v>0</v>
      </c>
      <c r="K40" s="19" t="s">
        <v>84</v>
      </c>
    </row>
    <row r="41" spans="2:11" ht="20" customHeight="1">
      <c r="B41" s="44"/>
      <c r="C41" s="45"/>
      <c r="D41" s="97"/>
      <c r="E41" s="102"/>
      <c r="F41" s="103"/>
      <c r="G41" s="16">
        <f t="shared" si="2"/>
        <v>15</v>
      </c>
      <c r="H41" s="16">
        <v>0</v>
      </c>
      <c r="I41" s="42"/>
      <c r="J41" s="43">
        <v>15</v>
      </c>
      <c r="K41" s="19" t="s">
        <v>84</v>
      </c>
    </row>
    <row r="42" spans="2:11" ht="20" customHeight="1">
      <c r="B42" s="44"/>
      <c r="C42" s="45"/>
      <c r="D42" s="97"/>
      <c r="E42" s="102"/>
      <c r="F42" s="103"/>
      <c r="G42" s="16">
        <f t="shared" si="2"/>
        <v>16</v>
      </c>
      <c r="H42" s="16">
        <v>0</v>
      </c>
      <c r="I42" s="42"/>
      <c r="J42" s="43">
        <v>16</v>
      </c>
      <c r="K42" s="19"/>
    </row>
    <row r="43" spans="2:11" ht="20" customHeight="1">
      <c r="B43" s="44"/>
      <c r="C43" s="45"/>
      <c r="D43" s="97"/>
      <c r="E43" s="102"/>
      <c r="F43" s="103"/>
      <c r="G43" s="16">
        <f t="shared" si="2"/>
        <v>51.4</v>
      </c>
      <c r="H43" s="16">
        <v>0</v>
      </c>
      <c r="I43" s="42"/>
      <c r="J43" s="43">
        <v>51.4</v>
      </c>
      <c r="K43" s="19"/>
    </row>
    <row r="44" spans="2:11" ht="20" customHeight="1">
      <c r="B44" s="44"/>
      <c r="C44" s="45"/>
      <c r="D44" s="97"/>
      <c r="E44" s="102"/>
      <c r="F44" s="103"/>
      <c r="G44" s="16">
        <f t="shared" si="2"/>
        <v>71.5</v>
      </c>
      <c r="H44" s="16">
        <v>0</v>
      </c>
      <c r="I44" s="42"/>
      <c r="J44" s="43">
        <v>71.5</v>
      </c>
      <c r="K44" s="19"/>
    </row>
    <row r="45" spans="2:11" ht="20" customHeight="1">
      <c r="B45" s="94">
        <v>4</v>
      </c>
      <c r="C45" s="95"/>
      <c r="D45" s="97"/>
      <c r="E45" s="104"/>
      <c r="F45" s="105"/>
      <c r="G45" s="16">
        <f t="shared" si="2"/>
        <v>0</v>
      </c>
      <c r="H45" s="16">
        <v>0</v>
      </c>
      <c r="I45" s="42"/>
      <c r="J45" s="43"/>
      <c r="K45" s="19"/>
    </row>
    <row r="46" spans="2:11" ht="20" customHeight="1">
      <c r="B46" s="94">
        <v>5</v>
      </c>
      <c r="C46" s="95"/>
      <c r="D46" s="96" t="s">
        <v>39</v>
      </c>
      <c r="E46" s="106" t="s">
        <v>76</v>
      </c>
      <c r="F46" s="106"/>
      <c r="G46" s="16">
        <f t="shared" si="2"/>
        <v>0</v>
      </c>
      <c r="H46" s="16">
        <v>0</v>
      </c>
      <c r="I46" s="42"/>
      <c r="J46" s="43"/>
      <c r="K46" s="19"/>
    </row>
    <row r="47" spans="2:11" ht="20" customHeight="1">
      <c r="B47" s="94">
        <v>6</v>
      </c>
      <c r="C47" s="95"/>
      <c r="D47" s="97"/>
      <c r="E47" s="106"/>
      <c r="F47" s="106"/>
      <c r="G47" s="16">
        <f t="shared" si="2"/>
        <v>0</v>
      </c>
      <c r="H47" s="16">
        <v>0</v>
      </c>
      <c r="I47" s="98"/>
      <c r="J47" s="99"/>
      <c r="K47" s="19"/>
    </row>
    <row r="48" spans="2:11" ht="20" customHeight="1">
      <c r="B48" s="94">
        <v>7</v>
      </c>
      <c r="C48" s="95"/>
      <c r="D48" s="110"/>
      <c r="E48" s="106"/>
      <c r="F48" s="106"/>
      <c r="G48" s="16">
        <f t="shared" si="2"/>
        <v>0</v>
      </c>
      <c r="H48" s="16">
        <v>0</v>
      </c>
      <c r="I48" s="98"/>
      <c r="J48" s="99"/>
      <c r="K48" s="19"/>
    </row>
    <row r="49" spans="2:11" ht="20" customHeight="1">
      <c r="B49" s="92" t="s">
        <v>41</v>
      </c>
      <c r="C49" s="107"/>
      <c r="D49" s="107"/>
      <c r="E49" s="107"/>
      <c r="F49" s="93"/>
      <c r="G49" s="17">
        <f>SUM(G11:G48)</f>
        <v>731.9</v>
      </c>
      <c r="H49" s="17">
        <f>SUM(H11:H48)</f>
        <v>256</v>
      </c>
      <c r="I49" s="108">
        <f>SUM(I11:J48)</f>
        <v>475.9</v>
      </c>
      <c r="J49" s="109"/>
      <c r="K49" s="20"/>
    </row>
    <row r="50" spans="2:11" ht="20" customHeight="1">
      <c r="B50" s="7"/>
      <c r="C50" s="7"/>
      <c r="D50" s="7"/>
      <c r="E50" s="7"/>
      <c r="F50" s="7"/>
      <c r="G50" s="7"/>
      <c r="H50" s="7"/>
      <c r="I50" s="7"/>
      <c r="J50" s="21"/>
      <c r="K50" s="7"/>
    </row>
    <row r="51" spans="2:11" ht="20" customHeight="1">
      <c r="B51" s="111" t="s">
        <v>63</v>
      </c>
      <c r="C51" s="111"/>
      <c r="D51" s="111"/>
      <c r="E51" s="111"/>
      <c r="F51" s="111"/>
      <c r="G51" s="111" t="s">
        <v>71</v>
      </c>
      <c r="H51" s="111"/>
      <c r="I51" s="111"/>
      <c r="J51" s="111"/>
      <c r="K51" s="15" t="s">
        <v>72</v>
      </c>
    </row>
    <row r="52" spans="2:11" ht="20" customHeight="1">
      <c r="B52" s="112">
        <f>H49</f>
        <v>256</v>
      </c>
      <c r="C52" s="112"/>
      <c r="D52" s="112"/>
      <c r="E52" s="112"/>
      <c r="F52" s="112"/>
      <c r="G52" s="112">
        <f>I49</f>
        <v>475.9</v>
      </c>
      <c r="H52" s="112"/>
      <c r="I52" s="112"/>
      <c r="J52" s="112"/>
      <c r="K52" s="22">
        <f>SUM(B52:J52)</f>
        <v>731.9</v>
      </c>
    </row>
    <row r="53" spans="2:11" ht="20" customHeight="1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20" customHeight="1">
      <c r="B54" s="7" t="s">
        <v>73</v>
      </c>
      <c r="C54" s="7"/>
      <c r="D54" s="7" t="s">
        <v>97</v>
      </c>
      <c r="E54" s="7"/>
      <c r="F54" s="7" t="s">
        <v>48</v>
      </c>
      <c r="G54" s="7" t="s">
        <v>74</v>
      </c>
      <c r="H54" s="7"/>
      <c r="I54" s="7"/>
      <c r="J54" s="7" t="s">
        <v>50</v>
      </c>
      <c r="K54" s="7"/>
    </row>
  </sheetData>
  <mergeCells count="36">
    <mergeCell ref="B51:F51"/>
    <mergeCell ref="G51:J51"/>
    <mergeCell ref="B52:F52"/>
    <mergeCell ref="G52:J52"/>
    <mergeCell ref="B48:C48"/>
    <mergeCell ref="E48:F48"/>
    <mergeCell ref="I48:J48"/>
    <mergeCell ref="B49:F49"/>
    <mergeCell ref="I49:J49"/>
    <mergeCell ref="D46:D48"/>
    <mergeCell ref="B46:C46"/>
    <mergeCell ref="E46:F46"/>
    <mergeCell ref="B47:C47"/>
    <mergeCell ref="E47:F47"/>
    <mergeCell ref="I47:J47"/>
    <mergeCell ref="I15:J15"/>
    <mergeCell ref="E36:F45"/>
    <mergeCell ref="E34:F35"/>
    <mergeCell ref="E15:F33"/>
    <mergeCell ref="E11:F14"/>
    <mergeCell ref="B34:C34"/>
    <mergeCell ref="B45:C45"/>
    <mergeCell ref="D11:D45"/>
    <mergeCell ref="B11:C11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6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e266</cp:lastModifiedBy>
  <cp:lastPrinted>2019-05-27T07:18:34Z</cp:lastPrinted>
  <dcterms:created xsi:type="dcterms:W3CDTF">2014-04-15T08:52:00Z</dcterms:created>
  <dcterms:modified xsi:type="dcterms:W3CDTF">2023-11-29T09:12:24Z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