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0" yWindow="0" windowWidth="25600" windowHeight="16060"/>
  </bookViews>
  <sheets>
    <sheet name="结算" sheetId="1" r:id="rId1"/>
    <sheet name="工作表1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2" i="1" l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3" i="1"/>
  <c r="G64" i="1"/>
  <c r="G66" i="1"/>
  <c r="G67" i="1"/>
  <c r="G68" i="1"/>
  <c r="G69" i="1"/>
  <c r="G70" i="1"/>
  <c r="G71" i="1"/>
</calcChain>
</file>

<file path=xl/sharedStrings.xml><?xml version="1.0" encoding="utf-8"?>
<sst xmlns="http://schemas.openxmlformats.org/spreadsheetml/2006/main" count="163" uniqueCount="159">
  <si>
    <t>项目名称:</t>
  </si>
  <si>
    <t>规格</t>
  </si>
  <si>
    <t>次数</t>
  </si>
  <si>
    <t>数量</t>
  </si>
  <si>
    <t>单价</t>
  </si>
  <si>
    <t>总价</t>
  </si>
  <si>
    <t>硬体搭建</t>
  </si>
  <si>
    <t>讲台包边</t>
  </si>
  <si>
    <t>三面，KT板</t>
  </si>
  <si>
    <t>合影墙</t>
  </si>
  <si>
    <t>晚宴背景板</t>
  </si>
  <si>
    <t>侧屏led底座</t>
  </si>
  <si>
    <t>钢结构底座＋木结构板写真画面</t>
  </si>
  <si>
    <t xml:space="preserve">舞台    </t>
  </si>
  <si>
    <t>钢结构 9m＊3m</t>
  </si>
  <si>
    <t>舞台    地毯</t>
  </si>
  <si>
    <t>拉绒地毯全包（大会及晚宴）</t>
  </si>
  <si>
    <t>舞台阶梯二层0.6m＊3m</t>
  </si>
  <si>
    <t>人工</t>
  </si>
  <si>
    <t>搭建撤展人工及会议期间值班人工</t>
  </si>
  <si>
    <t>物料车辆运输</t>
  </si>
  <si>
    <t>货车（往返）</t>
  </si>
  <si>
    <t>人员车辆</t>
  </si>
  <si>
    <t>美工及木工车辆（往返）</t>
  </si>
  <si>
    <t>会议胸卡</t>
  </si>
  <si>
    <t>席位卡</t>
  </si>
  <si>
    <t>A4，300g铜版纸</t>
  </si>
  <si>
    <t>纸袋</t>
  </si>
  <si>
    <t>39cm＊16cm，铜版纸覆膜</t>
  </si>
  <si>
    <t>视频部分</t>
  </si>
  <si>
    <t>P3  LED Panel 室内LED 侧屏</t>
  </si>
  <si>
    <t>(3.91mm,500mmx500mm,国产)3mX2.5m，2侧</t>
  </si>
  <si>
    <t xml:space="preserve">watch  out </t>
  </si>
  <si>
    <t>控制台</t>
  </si>
  <si>
    <t xml:space="preserve">DATATON WATCHOUT </t>
  </si>
  <si>
    <t>License Key 解密狗(5.0版本）</t>
  </si>
  <si>
    <t>Video Processor  处理器</t>
  </si>
  <si>
    <t xml:space="preserve">PHILIPS  Monitor  </t>
  </si>
  <si>
    <t>监视器(液晶，20寸)</t>
  </si>
  <si>
    <t xml:space="preserve">EXTRON DVI104 Tx/Rx </t>
  </si>
  <si>
    <t>DVI Fiber Optic Extender 光纤延长器</t>
  </si>
  <si>
    <t xml:space="preserve">Power Distributor Cabinet </t>
  </si>
  <si>
    <t>配电箱(三相，100 A)</t>
  </si>
  <si>
    <t xml:space="preserve">音频部分
</t>
  </si>
  <si>
    <t xml:space="preserve">d&amp;b Audiotechnik V8 Loudspeaker </t>
  </si>
  <si>
    <t>全频音箱（线阵列系列）</t>
  </si>
  <si>
    <t xml:space="preserve">d&amp;b Audiotechnik V-Sub Subwoofer </t>
  </si>
  <si>
    <t>低频音箱（线阵列系列）</t>
  </si>
  <si>
    <t xml:space="preserve">d&amp;b  D40 Digital Power Amplifier  </t>
  </si>
  <si>
    <t>d&amp;b Audiotechnik Z5380 吊架</t>
  </si>
  <si>
    <r>
      <rPr>
        <sz val="10"/>
        <color indexed="8"/>
        <rFont val="Microsoft YaHei"/>
        <family val="2"/>
        <charset val="134"/>
      </rPr>
      <t xml:space="preserve">YAMAHA  QL-5  Digital  Mixer(32ch)  </t>
    </r>
  </si>
  <si>
    <t xml:space="preserve">SHURE  U2/Beta 58  Handheld  Microphone   </t>
  </si>
  <si>
    <t xml:space="preserve">AUDIO-TECHNICA  ES917a  Gooseneck  Microphone  </t>
  </si>
  <si>
    <r>
      <rPr>
        <sz val="10"/>
        <color indexed="8"/>
        <rFont val="Microsoft YaHei"/>
        <family val="2"/>
        <charset val="134"/>
      </rPr>
      <t>笔记本电</t>
    </r>
    <r>
      <rPr>
        <sz val="11"/>
        <color indexed="8"/>
        <rFont val="宋体"/>
      </rPr>
      <t>脑</t>
    </r>
  </si>
  <si>
    <t xml:space="preserve">灯光部分
</t>
  </si>
  <si>
    <t>光速灯</t>
  </si>
  <si>
    <t>ETC Par</t>
  </si>
  <si>
    <t>LED Par</t>
  </si>
  <si>
    <t xml:space="preserve">AVOLITES Pearl 2010 </t>
  </si>
  <si>
    <t>数字灯控台</t>
  </si>
  <si>
    <t>Digital Dimmer Pack</t>
  </si>
  <si>
    <t>数字硅箱</t>
  </si>
  <si>
    <t>DMX512</t>
  </si>
  <si>
    <t>信号放大器</t>
  </si>
  <si>
    <t>Power Distributor Cabinet</t>
  </si>
  <si>
    <t>电源柜</t>
  </si>
  <si>
    <t>Light Cable and Accessory</t>
  </si>
  <si>
    <t>线材及其附件</t>
  </si>
  <si>
    <t>truss</t>
  </si>
  <si>
    <t>9*6*2组</t>
  </si>
  <si>
    <t>主机设备</t>
  </si>
  <si>
    <t>BOSCH 同传发射主机、中央控制器、翻译间搭建、设备同城运费</t>
  </si>
  <si>
    <t>听众设备</t>
  </si>
  <si>
    <t>BOSCH 无线接收机/耳机</t>
  </si>
  <si>
    <t>翻译间</t>
  </si>
  <si>
    <t>铝合金隔音板</t>
  </si>
  <si>
    <t>译员机</t>
  </si>
  <si>
    <t>可容纳两人</t>
  </si>
  <si>
    <t>辐射板</t>
  </si>
  <si>
    <t>同传翻译人员</t>
  </si>
  <si>
    <t>中英</t>
  </si>
  <si>
    <t>视频控制</t>
  </si>
  <si>
    <t>音频控制</t>
  </si>
  <si>
    <t>灯光控制</t>
  </si>
  <si>
    <t>技术工作人员</t>
  </si>
  <si>
    <t>摄影摄像</t>
  </si>
  <si>
    <t>9月7日论坛+晚宴</t>
  </si>
  <si>
    <t>车辆</t>
  </si>
  <si>
    <t>9月8日大巴，53座</t>
  </si>
  <si>
    <t>酒店-洋山港码头-酒店</t>
  </si>
  <si>
    <t>工作人员</t>
  </si>
  <si>
    <t>客户经理</t>
  </si>
  <si>
    <t>整体项目协调、预算结算管理（含前期及活动期）</t>
  </si>
  <si>
    <t>项目执行人员</t>
  </si>
  <si>
    <t>制作物管理，采购及后勤管理，第三方人员管理</t>
  </si>
  <si>
    <t>服务费10%</t>
  </si>
  <si>
    <t>净价总计</t>
  </si>
  <si>
    <t>税费6%</t>
  </si>
  <si>
    <t>白卡纸裱＋卡扣</t>
    <phoneticPr fontId="5" type="noConversion"/>
  </si>
  <si>
    <r>
      <rPr>
        <sz val="10"/>
        <color indexed="8"/>
        <rFont val="Microsoft YaHei"/>
        <family val="2"/>
        <charset val="134"/>
      </rPr>
      <t xml:space="preserve">SHURE  UH01  Mini-Headset </t>
    </r>
    <phoneticPr fontId="5" type="noConversion"/>
  </si>
  <si>
    <t>移动硬盘包</t>
    <phoneticPr fontId="5" type="noConversion"/>
  </si>
  <si>
    <t>定制 logo</t>
    <phoneticPr fontId="5" type="noConversion"/>
  </si>
  <si>
    <t>移动硬盘</t>
    <phoneticPr fontId="5" type="noConversion"/>
  </si>
  <si>
    <t>礼品推荐</t>
    <phoneticPr fontId="5" type="noConversion"/>
  </si>
  <si>
    <t>现场总控</t>
    <phoneticPr fontId="5" type="noConversion"/>
  </si>
  <si>
    <t>同传</t>
    <phoneticPr fontId="5" type="noConversion"/>
  </si>
  <si>
    <t>设备控制</t>
    <phoneticPr fontId="5" type="noConversion"/>
  </si>
  <si>
    <t>摄影2人，摄像1人</t>
    <phoneticPr fontId="5" type="noConversion"/>
  </si>
  <si>
    <t>精装签到本</t>
    <phoneticPr fontId="5" type="noConversion"/>
  </si>
  <si>
    <t>企业logo封面</t>
    <phoneticPr fontId="5" type="noConversion"/>
  </si>
  <si>
    <t>软体制作物</t>
    <phoneticPr fontId="5" type="noConversion"/>
  </si>
  <si>
    <t>会议资料</t>
    <phoneticPr fontId="5" type="noConversion"/>
  </si>
  <si>
    <t>二层阶梯</t>
    <phoneticPr fontId="5" type="noConversion"/>
  </si>
  <si>
    <t>笔记本电脑</t>
    <phoneticPr fontId="5" type="noConversion"/>
  </si>
  <si>
    <t>吊架</t>
    <phoneticPr fontId="5" type="noConversion"/>
  </si>
  <si>
    <t>数字功放</t>
    <phoneticPr fontId="5" type="noConversion"/>
  </si>
  <si>
    <t xml:space="preserve">手持话筒(无线 ，带U4D-UA接收机)   </t>
    <phoneticPr fontId="5" type="noConversion"/>
  </si>
  <si>
    <t>双鹅颈式会议话筒</t>
    <phoneticPr fontId="5" type="noConversion"/>
  </si>
  <si>
    <t>无线 接收机</t>
    <phoneticPr fontId="5" type="noConversion"/>
  </si>
  <si>
    <t xml:space="preserve">数字调音台  </t>
    <phoneticPr fontId="5" type="noConversion"/>
  </si>
  <si>
    <t>上海</t>
    <phoneticPr fontId="5" type="noConversion"/>
  </si>
  <si>
    <t>晚宴桌号牌</t>
    <phoneticPr fontId="5" type="noConversion"/>
  </si>
  <si>
    <t>kt板号码牌，金属支架酒店提供</t>
    <phoneticPr fontId="5" type="noConversion"/>
  </si>
  <si>
    <t>上港集团的宣传资料，A3对折 四面印刷，250g铜板纸</t>
    <phoneticPr fontId="5" type="noConversion"/>
  </si>
  <si>
    <t>5m*3.5m，桁架＋喷绘</t>
    <phoneticPr fontId="5" type="noConversion"/>
  </si>
  <si>
    <t>H5</t>
    <phoneticPr fontId="5" type="noConversion"/>
  </si>
  <si>
    <t>木结构＋钢结构＋雪佛板</t>
    <phoneticPr fontId="5" type="noConversion"/>
  </si>
  <si>
    <t>电子显示屏</t>
    <phoneticPr fontId="5" type="noConversion"/>
  </si>
  <si>
    <t>竖版led显示器</t>
    <phoneticPr fontId="5" type="noConversion"/>
  </si>
  <si>
    <t>立牌</t>
    <phoneticPr fontId="5" type="noConversion"/>
  </si>
  <si>
    <t>2m＊0.8m，木结构立牌</t>
    <phoneticPr fontId="5" type="noConversion"/>
  </si>
  <si>
    <t>手机端日程</t>
    <phoneticPr fontId="5" type="noConversion"/>
  </si>
  <si>
    <t>新增</t>
    <phoneticPr fontId="5" type="noConversion"/>
  </si>
  <si>
    <t>led主屏幕</t>
    <phoneticPr fontId="5" type="noConversion"/>
  </si>
  <si>
    <t>LED p3，5m＊3m</t>
    <phoneticPr fontId="5" type="noConversion"/>
  </si>
  <si>
    <t>人工＋运费</t>
    <phoneticPr fontId="5" type="noConversion"/>
  </si>
  <si>
    <t>臂贴</t>
    <phoneticPr fontId="5" type="noConversion"/>
  </si>
  <si>
    <t>不干胶</t>
    <phoneticPr fontId="5" type="noConversion"/>
  </si>
  <si>
    <t>数字贴</t>
    <phoneticPr fontId="5" type="noConversion"/>
  </si>
  <si>
    <t>晚宴数字贴</t>
    <phoneticPr fontId="5" type="noConversion"/>
  </si>
  <si>
    <t>大会数字贴</t>
    <phoneticPr fontId="5" type="noConversion"/>
  </si>
  <si>
    <t>不干胶座位贴纸</t>
    <phoneticPr fontId="5" type="noConversion"/>
  </si>
  <si>
    <t>易拉宝</t>
    <phoneticPr fontId="5" type="noConversion"/>
  </si>
  <si>
    <t>洋山深水港安装合影墙</t>
    <phoneticPr fontId="5" type="noConversion"/>
  </si>
  <si>
    <t>车费＋人工费</t>
    <phoneticPr fontId="5" type="noConversion"/>
  </si>
  <si>
    <t>上港集团第二届智能化码头论坛－康辉结算</t>
    <phoneticPr fontId="5" type="noConversion"/>
  </si>
  <si>
    <t>新增金额</t>
    <phoneticPr fontId="5" type="noConversion"/>
  </si>
  <si>
    <t>总计（Net）</t>
    <phoneticPr fontId="5" type="noConversion"/>
  </si>
  <si>
    <t>总计（Net）</t>
    <phoneticPr fontId="5" type="noConversion"/>
  </si>
  <si>
    <t>活动总费用</t>
    <phoneticPr fontId="5" type="noConversion"/>
  </si>
  <si>
    <t>客户报销</t>
    <phoneticPr fontId="5" type="noConversion"/>
  </si>
  <si>
    <t>红酒</t>
    <phoneticPr fontId="5" type="noConversion"/>
  </si>
  <si>
    <t>酒店餐费</t>
    <phoneticPr fontId="5" type="noConversion"/>
  </si>
  <si>
    <t>世博洲际酒店晚餐及其它杂费</t>
    <phoneticPr fontId="5" type="noConversion"/>
  </si>
  <si>
    <t>晚宴用酒</t>
    <phoneticPr fontId="5" type="noConversion"/>
  </si>
  <si>
    <t>含税总计</t>
    <phoneticPr fontId="5" type="noConversion"/>
  </si>
  <si>
    <t>服务费10%</t>
    <phoneticPr fontId="5" type="noConversion"/>
  </si>
  <si>
    <t>净价优惠总计（9折）</t>
    <phoneticPr fontId="5" type="noConversion"/>
  </si>
  <si>
    <t xml:space="preserve">结算时间:  
2017年9月13日               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</si>
</sst>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&quot;¥&quot;#,##0.00&quot; &quot;;&quot;(¥&quot;#,##0.00\)"/>
    <numFmt numFmtId="177" formatCode="0.00&quot; &quot;;\(0.00\)"/>
    <numFmt numFmtId="178" formatCode="#,##0&quot; &quot;"/>
    <numFmt numFmtId="179" formatCode="0_);\(0\)"/>
    <numFmt numFmtId="180" formatCode="0.00_);[Red]\(0.00\)"/>
    <numFmt numFmtId="181" formatCode="#,##0.00_);[Red]\(#,##0.00\)"/>
  </numFmts>
  <fonts count="16" x14ac:knownFonts="1">
    <font>
      <sz val="11"/>
      <color indexed="8"/>
      <name val="宋体"/>
    </font>
    <font>
      <sz val="12"/>
      <color indexed="8"/>
      <name val="Microsoft YaHei"/>
      <family val="2"/>
      <charset val="134"/>
    </font>
    <font>
      <sz val="11"/>
      <color indexed="8"/>
      <name val="Microsoft YaHei"/>
      <family val="2"/>
      <charset val="134"/>
    </font>
    <font>
      <sz val="10"/>
      <color indexed="8"/>
      <name val="Microsoft YaHei"/>
      <family val="2"/>
      <charset val="134"/>
    </font>
    <font>
      <sz val="10"/>
      <color indexed="8"/>
      <name val="Lato Light"/>
    </font>
    <font>
      <sz val="9"/>
      <name val="宋体"/>
      <family val="3"/>
      <charset val="134"/>
    </font>
    <font>
      <u/>
      <sz val="11"/>
      <color theme="10"/>
      <name val="宋体"/>
      <family val="3"/>
      <charset val="134"/>
    </font>
    <font>
      <u/>
      <sz val="11"/>
      <color theme="11"/>
      <name val="宋体"/>
      <family val="3"/>
      <charset val="134"/>
    </font>
    <font>
      <sz val="11"/>
      <color rgb="FFFF0000"/>
      <name val="Microsoft YaHei"/>
      <charset val="134"/>
    </font>
    <font>
      <sz val="16"/>
      <color rgb="FFFF0000"/>
      <name val="宋体"/>
      <family val="3"/>
      <charset val="134"/>
    </font>
    <font>
      <sz val="11"/>
      <color rgb="FFFF0000"/>
      <name val="宋体"/>
      <family val="3"/>
      <charset val="134"/>
    </font>
    <font>
      <sz val="16"/>
      <color indexed="8"/>
      <name val="宋体"/>
      <family val="3"/>
      <charset val="134"/>
    </font>
    <font>
      <strike/>
      <sz val="11"/>
      <color indexed="8"/>
      <name val="Microsoft YaHei"/>
      <family val="2"/>
      <charset val="134"/>
    </font>
    <font>
      <strike/>
      <sz val="11"/>
      <color indexed="8"/>
      <name val="宋体"/>
      <family val="3"/>
      <charset val="134"/>
    </font>
    <font>
      <sz val="11"/>
      <color theme="0"/>
      <name val="宋体"/>
      <family val="3"/>
      <charset val="134"/>
    </font>
    <font>
      <sz val="11"/>
      <color theme="0"/>
      <name val="Microsoft YaHei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4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indexed="1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5">
    <xf numFmtId="0" fontId="0" fillId="0" borderId="0" applyNumberFormat="0" applyFill="0" applyBorder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50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2" borderId="2" xfId="0" applyFont="1" applyFill="1" applyBorder="1" applyAlignment="1">
      <alignment vertical="center"/>
    </xf>
    <xf numFmtId="0" fontId="0" fillId="2" borderId="3" xfId="0" applyFont="1" applyFill="1" applyBorder="1" applyAlignment="1">
      <alignment vertical="center"/>
    </xf>
    <xf numFmtId="49" fontId="1" fillId="3" borderId="4" xfId="0" applyNumberFormat="1" applyFont="1" applyFill="1" applyBorder="1" applyAlignment="1">
      <alignment horizontal="left" vertical="center" wrapText="1"/>
    </xf>
    <xf numFmtId="49" fontId="1" fillId="3" borderId="4" xfId="0" applyNumberFormat="1" applyFont="1" applyFill="1" applyBorder="1" applyAlignment="1">
      <alignment horizontal="center" vertical="center"/>
    </xf>
    <xf numFmtId="0" fontId="0" fillId="2" borderId="5" xfId="0" applyFont="1" applyFill="1" applyBorder="1" applyAlignment="1">
      <alignment vertical="center"/>
    </xf>
    <xf numFmtId="0" fontId="0" fillId="2" borderId="6" xfId="0" applyFont="1" applyFill="1" applyBorder="1" applyAlignment="1">
      <alignment vertical="center"/>
    </xf>
    <xf numFmtId="49" fontId="1" fillId="3" borderId="4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vertical="center" wrapText="1"/>
    </xf>
    <xf numFmtId="0" fontId="3" fillId="2" borderId="4" xfId="0" applyNumberFormat="1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0" fontId="0" fillId="2" borderId="5" xfId="0" applyNumberFormat="1" applyFont="1" applyFill="1" applyBorder="1" applyAlignment="1">
      <alignment vertical="center"/>
    </xf>
    <xf numFmtId="0" fontId="0" fillId="2" borderId="6" xfId="0" applyNumberFormat="1" applyFont="1" applyFill="1" applyBorder="1" applyAlignment="1">
      <alignment vertical="center"/>
    </xf>
    <xf numFmtId="49" fontId="4" fillId="2" borderId="4" xfId="0" applyNumberFormat="1" applyFont="1" applyFill="1" applyBorder="1" applyAlignment="1">
      <alignment horizontal="left" vertical="center" wrapText="1"/>
    </xf>
    <xf numFmtId="49" fontId="3" fillId="2" borderId="4" xfId="0" applyNumberFormat="1" applyFont="1" applyFill="1" applyBorder="1" applyAlignment="1">
      <alignment vertical="center"/>
    </xf>
    <xf numFmtId="49" fontId="3" fillId="2" borderId="4" xfId="0" applyNumberFormat="1" applyFont="1" applyFill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vertical="center"/>
    </xf>
    <xf numFmtId="49" fontId="2" fillId="2" borderId="4" xfId="0" applyNumberFormat="1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horizontal="left" vertical="top"/>
    </xf>
    <xf numFmtId="0" fontId="3" fillId="2" borderId="4" xfId="0" applyNumberFormat="1" applyFont="1" applyFill="1" applyBorder="1" applyAlignment="1">
      <alignment horizontal="left" vertical="center" wrapText="1"/>
    </xf>
    <xf numFmtId="0" fontId="0" fillId="2" borderId="13" xfId="0" applyFont="1" applyFill="1" applyBorder="1" applyAlignment="1">
      <alignment vertical="center"/>
    </xf>
    <xf numFmtId="0" fontId="0" fillId="2" borderId="14" xfId="0" applyFont="1" applyFill="1" applyBorder="1" applyAlignment="1">
      <alignment vertical="center"/>
    </xf>
    <xf numFmtId="0" fontId="3" fillId="2" borderId="4" xfId="0" applyNumberFormat="1" applyFont="1" applyFill="1" applyBorder="1" applyAlignment="1">
      <alignment horizontal="center" vertical="center"/>
    </xf>
    <xf numFmtId="49" fontId="3" fillId="2" borderId="18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left" vertical="center" wrapText="1"/>
    </xf>
    <xf numFmtId="49" fontId="3" fillId="0" borderId="4" xfId="0" applyNumberFormat="1" applyFont="1" applyFill="1" applyBorder="1" applyAlignment="1">
      <alignment horizontal="left" vertical="center"/>
    </xf>
    <xf numFmtId="0" fontId="3" fillId="0" borderId="4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49" fontId="2" fillId="2" borderId="22" xfId="0" applyNumberFormat="1" applyFont="1" applyFill="1" applyBorder="1" applyAlignment="1">
      <alignment horizontal="center" vertical="center" wrapText="1"/>
    </xf>
    <xf numFmtId="178" fontId="2" fillId="2" borderId="23" xfId="0" applyNumberFormat="1" applyFont="1" applyFill="1" applyBorder="1" applyAlignment="1">
      <alignment horizontal="center" vertical="center" wrapText="1"/>
    </xf>
    <xf numFmtId="177" fontId="2" fillId="2" borderId="2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left" vertical="center" wrapText="1"/>
    </xf>
    <xf numFmtId="49" fontId="3" fillId="6" borderId="4" xfId="0" applyNumberFormat="1" applyFont="1" applyFill="1" applyBorder="1" applyAlignment="1">
      <alignment horizontal="left" vertical="center"/>
    </xf>
    <xf numFmtId="0" fontId="3" fillId="6" borderId="4" xfId="0" applyNumberFormat="1" applyFont="1" applyFill="1" applyBorder="1" applyAlignment="1">
      <alignment horizontal="left" vertical="center"/>
    </xf>
    <xf numFmtId="0" fontId="3" fillId="6" borderId="4" xfId="0" applyNumberFormat="1" applyFont="1" applyFill="1" applyBorder="1" applyAlignment="1">
      <alignment horizontal="center" vertical="center"/>
    </xf>
    <xf numFmtId="176" fontId="3" fillId="6" borderId="4" xfId="0" applyNumberFormat="1" applyFont="1" applyFill="1" applyBorder="1" applyAlignment="1">
      <alignment horizontal="center" vertical="center"/>
    </xf>
    <xf numFmtId="0" fontId="3" fillId="6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left" vertical="center" wrapText="1"/>
    </xf>
    <xf numFmtId="178" fontId="2" fillId="0" borderId="4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vertical="center" wrapText="1"/>
    </xf>
    <xf numFmtId="49" fontId="3" fillId="6" borderId="24" xfId="0" applyNumberFormat="1" applyFont="1" applyFill="1" applyBorder="1" applyAlignment="1">
      <alignment horizontal="left" vertical="center"/>
    </xf>
    <xf numFmtId="49" fontId="4" fillId="6" borderId="2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center" vertical="center"/>
    </xf>
    <xf numFmtId="176" fontId="3" fillId="6" borderId="24" xfId="0" applyNumberFormat="1" applyFont="1" applyFill="1" applyBorder="1" applyAlignment="1">
      <alignment horizontal="center" vertical="center"/>
    </xf>
    <xf numFmtId="49" fontId="3" fillId="6" borderId="24" xfId="0" applyNumberFormat="1" applyFont="1" applyFill="1" applyBorder="1" applyAlignment="1">
      <alignment horizontal="left" vertical="center" wrapText="1"/>
    </xf>
    <xf numFmtId="49" fontId="2" fillId="6" borderId="24" xfId="0" applyNumberFormat="1" applyFont="1" applyFill="1" applyBorder="1" applyAlignment="1">
      <alignment horizontal="left" vertical="center" wrapText="1"/>
    </xf>
    <xf numFmtId="178" fontId="2" fillId="6" borderId="24" xfId="0" applyNumberFormat="1" applyFont="1" applyFill="1" applyBorder="1" applyAlignment="1">
      <alignment horizontal="center" vertical="center" wrapText="1"/>
    </xf>
    <xf numFmtId="49" fontId="2" fillId="2" borderId="24" xfId="0" applyNumberFormat="1" applyFont="1" applyFill="1" applyBorder="1" applyAlignment="1">
      <alignment horizontal="left" vertical="center" wrapText="1"/>
    </xf>
    <xf numFmtId="178" fontId="2" fillId="2" borderId="24" xfId="0" applyNumberFormat="1" applyFont="1" applyFill="1" applyBorder="1" applyAlignment="1">
      <alignment horizontal="center" vertical="center" wrapText="1"/>
    </xf>
    <xf numFmtId="176" fontId="3" fillId="2" borderId="24" xfId="0" applyNumberFormat="1" applyFont="1" applyFill="1" applyBorder="1" applyAlignment="1">
      <alignment horizontal="center" vertical="center"/>
    </xf>
    <xf numFmtId="0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80" fontId="12" fillId="0" borderId="4" xfId="0" applyNumberFormat="1" applyFont="1" applyFill="1" applyBorder="1" applyAlignment="1">
      <alignment horizontal="center" vertical="center" wrapText="1"/>
    </xf>
    <xf numFmtId="180" fontId="12" fillId="0" borderId="4" xfId="0" applyNumberFormat="1" applyFont="1" applyFill="1" applyBorder="1" applyAlignment="1">
      <alignment horizontal="left" vertical="center" wrapText="1"/>
    </xf>
    <xf numFmtId="180" fontId="13" fillId="0" borderId="5" xfId="0" applyNumberFormat="1" applyFont="1" applyFill="1" applyBorder="1" applyAlignment="1">
      <alignment vertical="center"/>
    </xf>
    <xf numFmtId="180" fontId="13" fillId="0" borderId="6" xfId="0" applyNumberFormat="1" applyFont="1" applyFill="1" applyBorder="1" applyAlignment="1">
      <alignment vertical="center"/>
    </xf>
    <xf numFmtId="180" fontId="13" fillId="0" borderId="0" xfId="0" applyNumberFormat="1" applyFont="1" applyFill="1" applyAlignment="1">
      <alignment vertical="center"/>
    </xf>
    <xf numFmtId="181" fontId="0" fillId="0" borderId="24" xfId="0" applyNumberFormat="1" applyBorder="1" applyAlignment="1">
      <alignment horizontal="right" vertical="center"/>
    </xf>
    <xf numFmtId="176" fontId="3" fillId="0" borderId="24" xfId="0" applyNumberFormat="1" applyFont="1" applyFill="1" applyBorder="1" applyAlignment="1">
      <alignment horizontal="center" vertical="center"/>
    </xf>
    <xf numFmtId="49" fontId="2" fillId="2" borderId="27" xfId="0" applyNumberFormat="1" applyFont="1" applyFill="1" applyBorder="1" applyAlignment="1">
      <alignment horizontal="left" vertical="center" wrapText="1"/>
    </xf>
    <xf numFmtId="49" fontId="1" fillId="3" borderId="28" xfId="0" applyNumberFormat="1" applyFont="1" applyFill="1" applyBorder="1" applyAlignment="1">
      <alignment horizontal="center" vertical="center" wrapText="1"/>
    </xf>
    <xf numFmtId="177" fontId="2" fillId="6" borderId="28" xfId="0" applyNumberFormat="1" applyFont="1" applyFill="1" applyBorder="1" applyAlignment="1">
      <alignment horizontal="center" vertical="center" wrapText="1"/>
    </xf>
    <xf numFmtId="177" fontId="2" fillId="2" borderId="28" xfId="0" applyNumberFormat="1" applyFont="1" applyFill="1" applyBorder="1" applyAlignment="1">
      <alignment horizontal="center" vertical="center" wrapText="1"/>
    </xf>
    <xf numFmtId="177" fontId="2" fillId="0" borderId="28" xfId="0" applyNumberFormat="1" applyFont="1" applyFill="1" applyBorder="1" applyAlignment="1">
      <alignment horizontal="center" vertical="center" wrapText="1"/>
    </xf>
    <xf numFmtId="177" fontId="2" fillId="2" borderId="22" xfId="0" applyNumberFormat="1" applyFont="1" applyFill="1" applyBorder="1" applyAlignment="1">
      <alignment horizontal="center" vertical="center" wrapText="1"/>
    </xf>
    <xf numFmtId="177" fontId="2" fillId="4" borderId="28" xfId="0" applyNumberFormat="1" applyFont="1" applyFill="1" applyBorder="1" applyAlignment="1">
      <alignment horizontal="center" vertical="center"/>
    </xf>
    <xf numFmtId="177" fontId="2" fillId="2" borderId="30" xfId="0" applyNumberFormat="1" applyFont="1" applyFill="1" applyBorder="1" applyAlignment="1">
      <alignment horizontal="center" vertical="center" wrapText="1"/>
    </xf>
    <xf numFmtId="177" fontId="2" fillId="7" borderId="30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Border="1" applyAlignment="1">
      <alignment horizontal="center" vertical="center"/>
    </xf>
    <xf numFmtId="0" fontId="0" fillId="0" borderId="5" xfId="0" applyNumberFormat="1" applyFont="1" applyBorder="1" applyAlignment="1">
      <alignment vertical="center"/>
    </xf>
    <xf numFmtId="0" fontId="0" fillId="2" borderId="29" xfId="0" applyFont="1" applyFill="1" applyBorder="1" applyAlignment="1">
      <alignment vertical="center"/>
    </xf>
    <xf numFmtId="0" fontId="0" fillId="2" borderId="31" xfId="0" applyFont="1" applyFill="1" applyBorder="1" applyAlignment="1">
      <alignment vertical="center"/>
    </xf>
    <xf numFmtId="0" fontId="0" fillId="2" borderId="31" xfId="0" applyNumberFormat="1" applyFont="1" applyFill="1" applyBorder="1" applyAlignment="1">
      <alignment vertical="center"/>
    </xf>
    <xf numFmtId="0" fontId="0" fillId="0" borderId="31" xfId="0" applyFont="1" applyFill="1" applyBorder="1" applyAlignment="1">
      <alignment vertical="center"/>
    </xf>
    <xf numFmtId="180" fontId="13" fillId="0" borderId="31" xfId="0" applyNumberFormat="1" applyFont="1" applyFill="1" applyBorder="1" applyAlignment="1">
      <alignment vertical="center"/>
    </xf>
    <xf numFmtId="0" fontId="0" fillId="0" borderId="31" xfId="0" applyNumberFormat="1" applyFont="1" applyBorder="1" applyAlignment="1">
      <alignment vertical="center"/>
    </xf>
    <xf numFmtId="0" fontId="11" fillId="0" borderId="31" xfId="0" applyNumberFormat="1" applyFont="1" applyBorder="1" applyAlignment="1">
      <alignment vertical="center"/>
    </xf>
    <xf numFmtId="177" fontId="2" fillId="4" borderId="35" xfId="0" applyNumberFormat="1" applyFont="1" applyFill="1" applyBorder="1" applyAlignment="1">
      <alignment horizontal="center" vertical="center"/>
    </xf>
    <xf numFmtId="49" fontId="3" fillId="6" borderId="27" xfId="0" applyNumberFormat="1" applyFont="1" applyFill="1" applyBorder="1" applyAlignment="1">
      <alignment horizontal="left" vertical="center"/>
    </xf>
    <xf numFmtId="49" fontId="4" fillId="6" borderId="27" xfId="0" applyNumberFormat="1" applyFont="1" applyFill="1" applyBorder="1" applyAlignment="1">
      <alignment horizontal="left" vertical="center" wrapText="1"/>
    </xf>
    <xf numFmtId="0" fontId="3" fillId="6" borderId="27" xfId="0" applyNumberFormat="1" applyFont="1" applyFill="1" applyBorder="1" applyAlignment="1">
      <alignment horizontal="center" vertical="center"/>
    </xf>
    <xf numFmtId="176" fontId="3" fillId="6" borderId="27" xfId="0" applyNumberFormat="1" applyFont="1" applyFill="1" applyBorder="1" applyAlignment="1">
      <alignment horizontal="center" vertical="center"/>
    </xf>
    <xf numFmtId="177" fontId="2" fillId="6" borderId="36" xfId="0" applyNumberFormat="1" applyFont="1" applyFill="1" applyBorder="1" applyAlignment="1">
      <alignment horizontal="center" vertical="center" wrapText="1"/>
    </xf>
    <xf numFmtId="179" fontId="15" fillId="8" borderId="40" xfId="0" applyNumberFormat="1" applyFont="1" applyFill="1" applyBorder="1" applyAlignment="1">
      <alignment horizontal="center" vertical="center"/>
    </xf>
    <xf numFmtId="177" fontId="2" fillId="7" borderId="41" xfId="0" applyNumberFormat="1" applyFont="1" applyFill="1" applyBorder="1" applyAlignment="1">
      <alignment horizontal="center" vertical="center" wrapText="1"/>
    </xf>
    <xf numFmtId="179" fontId="9" fillId="0" borderId="42" xfId="0" applyNumberFormat="1" applyFont="1" applyBorder="1" applyAlignment="1">
      <alignment horizontal="center" vertical="center"/>
    </xf>
    <xf numFmtId="177" fontId="14" fillId="8" borderId="45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0" fillId="2" borderId="4" xfId="0" applyNumberFormat="1" applyFont="1" applyFill="1" applyBorder="1" applyAlignment="1">
      <alignment vertical="center" wrapText="1"/>
    </xf>
    <xf numFmtId="0" fontId="0" fillId="2" borderId="4" xfId="0" applyNumberFormat="1" applyFont="1" applyFill="1" applyBorder="1" applyAlignment="1">
      <alignment vertical="center"/>
    </xf>
    <xf numFmtId="0" fontId="2" fillId="2" borderId="4" xfId="0" applyNumberFormat="1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/>
    </xf>
    <xf numFmtId="14" fontId="1" fillId="3" borderId="4" xfId="0" applyNumberFormat="1" applyFont="1" applyFill="1" applyBorder="1" applyAlignment="1">
      <alignment horizontal="center" vertical="center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21" xfId="0" applyNumberFormat="1" applyFont="1" applyFill="1" applyBorder="1" applyAlignment="1">
      <alignment horizontal="center" vertical="center" wrapText="1"/>
    </xf>
    <xf numFmtId="49" fontId="2" fillId="6" borderId="15" xfId="0" applyNumberFormat="1" applyFont="1" applyFill="1" applyBorder="1" applyAlignment="1">
      <alignment horizontal="center" vertical="center" wrapText="1"/>
    </xf>
    <xf numFmtId="49" fontId="2" fillId="6" borderId="16" xfId="0" applyNumberFormat="1" applyFont="1" applyFill="1" applyBorder="1" applyAlignment="1">
      <alignment horizontal="center" vertical="center" wrapText="1"/>
    </xf>
    <xf numFmtId="49" fontId="2" fillId="6" borderId="17" xfId="0" applyNumberFormat="1" applyFont="1" applyFill="1" applyBorder="1" applyAlignment="1">
      <alignment horizontal="center" vertical="center" wrapText="1"/>
    </xf>
    <xf numFmtId="49" fontId="3" fillId="6" borderId="7" xfId="0" applyNumberFormat="1" applyFont="1" applyFill="1" applyBorder="1" applyAlignment="1">
      <alignment horizontal="center" vertical="center" wrapText="1"/>
    </xf>
    <xf numFmtId="0" fontId="3" fillId="6" borderId="8" xfId="0" applyNumberFormat="1" applyFont="1" applyFill="1" applyBorder="1" applyAlignment="1">
      <alignment horizontal="center" vertical="center"/>
    </xf>
    <xf numFmtId="0" fontId="0" fillId="6" borderId="8" xfId="0" applyNumberFormat="1" applyFont="1" applyFill="1" applyBorder="1" applyAlignment="1">
      <alignment vertical="center" wrapText="1"/>
    </xf>
    <xf numFmtId="0" fontId="3" fillId="6" borderId="9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vertical="center" wrapText="1"/>
    </xf>
    <xf numFmtId="49" fontId="2" fillId="4" borderId="10" xfId="0" applyNumberFormat="1" applyFont="1" applyFill="1" applyBorder="1" applyAlignment="1">
      <alignment horizontal="center" vertical="center"/>
    </xf>
    <xf numFmtId="0" fontId="0" fillId="2" borderId="11" xfId="0" applyNumberFormat="1" applyFont="1" applyFill="1" applyBorder="1" applyAlignment="1">
      <alignment vertical="center" wrapText="1"/>
    </xf>
    <xf numFmtId="0" fontId="2" fillId="4" borderId="11" xfId="0" applyNumberFormat="1" applyFont="1" applyFill="1" applyBorder="1" applyAlignment="1">
      <alignment horizontal="center" vertical="center"/>
    </xf>
    <xf numFmtId="0" fontId="2" fillId="4" borderId="12" xfId="0" applyNumberFormat="1" applyFont="1" applyFill="1" applyBorder="1" applyAlignment="1">
      <alignment horizontal="center" vertical="center"/>
    </xf>
    <xf numFmtId="49" fontId="2" fillId="7" borderId="24" xfId="0" applyNumberFormat="1" applyFont="1" applyFill="1" applyBorder="1" applyAlignment="1">
      <alignment horizontal="center" vertical="center"/>
    </xf>
    <xf numFmtId="0" fontId="0" fillId="7" borderId="24" xfId="0" applyNumberFormat="1" applyFont="1" applyFill="1" applyBorder="1" applyAlignment="1">
      <alignment vertical="center" wrapText="1"/>
    </xf>
    <xf numFmtId="0" fontId="2" fillId="7" borderId="24" xfId="0" applyNumberFormat="1" applyFont="1" applyFill="1" applyBorder="1" applyAlignment="1">
      <alignment horizontal="center" vertical="center"/>
    </xf>
    <xf numFmtId="49" fontId="3" fillId="6" borderId="20" xfId="0" applyNumberFormat="1" applyFont="1" applyFill="1" applyBorder="1" applyAlignment="1">
      <alignment horizontal="center" vertical="center" wrapText="1"/>
    </xf>
    <xf numFmtId="0" fontId="3" fillId="6" borderId="19" xfId="0" applyNumberFormat="1" applyFont="1" applyFill="1" applyBorder="1" applyAlignment="1">
      <alignment horizontal="center" vertical="center" wrapText="1"/>
    </xf>
    <xf numFmtId="49" fontId="2" fillId="2" borderId="23" xfId="0" applyNumberFormat="1" applyFont="1" applyFill="1" applyBorder="1" applyAlignment="1">
      <alignment horizontal="left" vertical="center" wrapText="1"/>
    </xf>
    <xf numFmtId="49" fontId="2" fillId="4" borderId="32" xfId="0" applyNumberFormat="1" applyFont="1" applyFill="1" applyBorder="1" applyAlignment="1">
      <alignment horizontal="center" vertical="center"/>
    </xf>
    <xf numFmtId="0" fontId="0" fillId="2" borderId="33" xfId="0" applyNumberFormat="1" applyFont="1" applyFill="1" applyBorder="1" applyAlignment="1">
      <alignment vertical="center" wrapText="1"/>
    </xf>
    <xf numFmtId="0" fontId="2" fillId="4" borderId="33" xfId="0" applyNumberFormat="1" applyFont="1" applyFill="1" applyBorder="1" applyAlignment="1">
      <alignment horizontal="center" vertical="center"/>
    </xf>
    <xf numFmtId="0" fontId="2" fillId="4" borderId="34" xfId="0" applyNumberFormat="1" applyFont="1" applyFill="1" applyBorder="1" applyAlignment="1">
      <alignment horizontal="center" vertical="center"/>
    </xf>
    <xf numFmtId="49" fontId="15" fillId="8" borderId="37" xfId="0" applyNumberFormat="1" applyFont="1" applyFill="1" applyBorder="1" applyAlignment="1">
      <alignment horizontal="center" vertical="center"/>
    </xf>
    <xf numFmtId="0" fontId="14" fillId="8" borderId="38" xfId="0" applyNumberFormat="1" applyFont="1" applyFill="1" applyBorder="1" applyAlignment="1">
      <alignment vertical="center" wrapText="1"/>
    </xf>
    <xf numFmtId="0" fontId="15" fillId="8" borderId="38" xfId="0" applyNumberFormat="1" applyFont="1" applyFill="1" applyBorder="1" applyAlignment="1">
      <alignment horizontal="center" vertical="center"/>
    </xf>
    <xf numFmtId="0" fontId="15" fillId="8" borderId="39" xfId="0" applyNumberFormat="1" applyFont="1" applyFill="1" applyBorder="1" applyAlignment="1">
      <alignment horizontal="center" vertical="center"/>
    </xf>
    <xf numFmtId="49" fontId="2" fillId="2" borderId="25" xfId="0" applyNumberFormat="1" applyFont="1" applyFill="1" applyBorder="1" applyAlignment="1">
      <alignment horizontal="left" vertical="center" wrapText="1"/>
    </xf>
    <xf numFmtId="49" fontId="2" fillId="2" borderId="26" xfId="0" applyNumberFormat="1" applyFont="1" applyFill="1" applyBorder="1" applyAlignment="1">
      <alignment horizontal="left" vertical="center" wrapText="1"/>
    </xf>
    <xf numFmtId="49" fontId="2" fillId="2" borderId="27" xfId="0" applyNumberFormat="1" applyFont="1" applyFill="1" applyBorder="1" applyAlignment="1">
      <alignment horizontal="left" vertical="center" wrapText="1"/>
    </xf>
    <xf numFmtId="49" fontId="8" fillId="5" borderId="26" xfId="0" applyNumberFormat="1" applyFont="1" applyFill="1" applyBorder="1" applyAlignment="1">
      <alignment horizontal="center" vertical="center" wrapText="1"/>
    </xf>
    <xf numFmtId="49" fontId="8" fillId="5" borderId="27" xfId="0" applyNumberFormat="1" applyFont="1" applyFill="1" applyBorder="1" applyAlignment="1">
      <alignment horizontal="center" vertical="center" wrapText="1"/>
    </xf>
    <xf numFmtId="0" fontId="9" fillId="0" borderId="27" xfId="0" applyNumberFormat="1" applyFont="1" applyBorder="1" applyAlignment="1">
      <alignment horizontal="center" vertical="center"/>
    </xf>
    <xf numFmtId="0" fontId="14" fillId="8" borderId="43" xfId="0" applyNumberFormat="1" applyFont="1" applyFill="1" applyBorder="1" applyAlignment="1">
      <alignment horizontal="center" vertical="center"/>
    </xf>
    <xf numFmtId="0" fontId="14" fillId="8" borderId="44" xfId="0" applyNumberFormat="1" applyFont="1" applyFill="1" applyBorder="1" applyAlignment="1">
      <alignment horizontal="center" vertical="center"/>
    </xf>
    <xf numFmtId="49" fontId="2" fillId="7" borderId="25" xfId="0" applyNumberFormat="1" applyFont="1" applyFill="1" applyBorder="1" applyAlignment="1">
      <alignment horizontal="center" vertical="center"/>
    </xf>
    <xf numFmtId="0" fontId="0" fillId="7" borderId="25" xfId="0" applyNumberFormat="1" applyFont="1" applyFill="1" applyBorder="1" applyAlignment="1">
      <alignment vertical="center" wrapText="1"/>
    </xf>
    <xf numFmtId="0" fontId="2" fillId="7" borderId="25" xfId="0" applyNumberFormat="1" applyFont="1" applyFill="1" applyBorder="1" applyAlignment="1">
      <alignment horizontal="center" vertical="center"/>
    </xf>
  </cellXfs>
  <cellStyles count="25">
    <cellStyle name="超链接" xfId="1" builtinId="8" hidden="1"/>
    <cellStyle name="超链接" xfId="3" builtinId="8" hidden="1"/>
    <cellStyle name="超链接" xfId="5" builtinId="8" hidden="1"/>
    <cellStyle name="超链接" xfId="7" builtinId="8" hidden="1"/>
    <cellStyle name="超链接" xfId="9" builtinId="8" hidden="1"/>
    <cellStyle name="超链接" xfId="11" builtinId="8" hidden="1"/>
    <cellStyle name="超链接" xfId="13" builtinId="8" hidden="1"/>
    <cellStyle name="超链接" xfId="15" builtinId="8" hidden="1"/>
    <cellStyle name="超链接" xfId="17" builtinId="8" hidden="1"/>
    <cellStyle name="超链接" xfId="19" builtinId="8" hidden="1"/>
    <cellStyle name="超链接" xfId="21" builtinId="8" hidden="1"/>
    <cellStyle name="超链接" xfId="23" builtinId="8" hidden="1"/>
    <cellStyle name="访问过的超链接" xfId="2" builtinId="9" hidden="1"/>
    <cellStyle name="访问过的超链接" xfId="4" builtinId="9" hidden="1"/>
    <cellStyle name="访问过的超链接" xfId="6" builtinId="9" hidden="1"/>
    <cellStyle name="访问过的超链接" xfId="8" builtinId="9" hidden="1"/>
    <cellStyle name="访问过的超链接" xfId="10" builtinId="9" hidden="1"/>
    <cellStyle name="访问过的超链接" xfId="12" builtinId="9" hidden="1"/>
    <cellStyle name="访问过的超链接" xfId="14" builtinId="9" hidden="1"/>
    <cellStyle name="访问过的超链接" xfId="16" builtinId="9" hidden="1"/>
    <cellStyle name="访问过的超链接" xfId="18" builtinId="9" hidden="1"/>
    <cellStyle name="访问过的超链接" xfId="20" builtinId="9" hidden="1"/>
    <cellStyle name="访问过的超链接" xfId="22" builtinId="9" hidden="1"/>
    <cellStyle name="访问过的超链接" xfId="24" builtinId="9" hidden="1"/>
    <cellStyle name="普通" xfId="0" builtinId="0"/>
  </cellStyles>
  <dxfs count="1">
    <dxf>
      <font>
        <color rgb="FFFF0000"/>
      </font>
    </dxf>
  </dxfs>
  <tableStyles count="0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FF00"/>
      <rgbColor rgb="FFFF0000"/>
      <rgbColor rgb="FFFBD4B4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1066800</xdr:colOff>
      <xdr:row>0</xdr:row>
      <xdr:rowOff>12700</xdr:rowOff>
    </xdr:from>
    <xdr:to>
      <xdr:col>6</xdr:col>
      <xdr:colOff>1206500</xdr:colOff>
      <xdr:row>0</xdr:row>
      <xdr:rowOff>753987</xdr:rowOff>
    </xdr:to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rcRect/>
        <a:stretch>
          <a:fillRect/>
        </a:stretch>
      </xdr:blipFill>
      <xdr:spPr>
        <a:xfrm>
          <a:off x="9944100" y="12700"/>
          <a:ext cx="1587500" cy="74128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T95"/>
  <sheetViews>
    <sheetView showGridLines="0" tabSelected="1" topLeftCell="A69" workbookViewId="0">
      <selection activeCell="J95" sqref="J95"/>
    </sheetView>
  </sheetViews>
  <sheetFormatPr baseColWidth="10" defaultColWidth="9" defaultRowHeight="13.5" customHeight="1" x14ac:dyDescent="0"/>
  <cols>
    <col min="1" max="1" width="17.6640625" style="1" customWidth="1"/>
    <col min="2" max="2" width="34.5" style="1" customWidth="1"/>
    <col min="3" max="3" width="44.6640625" style="1" customWidth="1"/>
    <col min="4" max="4" width="11.1640625" style="1" customWidth="1"/>
    <col min="5" max="5" width="11.5" style="1" customWidth="1"/>
    <col min="6" max="6" width="19" style="1" customWidth="1"/>
    <col min="7" max="7" width="18" style="75" customWidth="1"/>
    <col min="8" max="8" width="9" style="81" customWidth="1"/>
    <col min="9" max="254" width="9" style="1" customWidth="1"/>
  </cols>
  <sheetData>
    <row r="1" spans="1:254" ht="61.5" customHeight="1">
      <c r="A1" s="93"/>
      <c r="B1" s="93"/>
      <c r="C1" s="93"/>
      <c r="D1" s="93"/>
      <c r="E1" s="93"/>
      <c r="F1" s="93"/>
      <c r="G1" s="93"/>
      <c r="H1" s="76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3"/>
    </row>
    <row r="2" spans="1:254" ht="37" customHeight="1">
      <c r="A2" s="4" t="s">
        <v>158</v>
      </c>
      <c r="B2" s="5" t="s">
        <v>0</v>
      </c>
      <c r="C2" s="101" t="s">
        <v>145</v>
      </c>
      <c r="D2" s="102"/>
      <c r="E2" s="102"/>
      <c r="F2" s="102"/>
      <c r="G2" s="102"/>
      <c r="H2" s="7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7"/>
    </row>
    <row r="3" spans="1:254" ht="20" customHeight="1">
      <c r="A3" s="117" t="s">
        <v>120</v>
      </c>
      <c r="B3" s="118"/>
      <c r="C3" s="8" t="s">
        <v>1</v>
      </c>
      <c r="D3" s="8" t="s">
        <v>2</v>
      </c>
      <c r="E3" s="8" t="s">
        <v>3</v>
      </c>
      <c r="F3" s="8" t="s">
        <v>4</v>
      </c>
      <c r="G3" s="66" t="s">
        <v>5</v>
      </c>
      <c r="H3" s="77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7"/>
    </row>
    <row r="4" spans="1:254" ht="17" customHeight="1">
      <c r="A4" s="97" t="s">
        <v>6</v>
      </c>
      <c r="B4" s="38" t="s">
        <v>127</v>
      </c>
      <c r="C4" s="45" t="s">
        <v>128</v>
      </c>
      <c r="D4" s="40">
        <v>1</v>
      </c>
      <c r="E4" s="40">
        <v>1</v>
      </c>
      <c r="F4" s="41">
        <v>1500</v>
      </c>
      <c r="G4" s="67">
        <f>D4*E4*F4*0.8</f>
        <v>1200</v>
      </c>
      <c r="H4" s="78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4"/>
    </row>
    <row r="5" spans="1:254" ht="17" customHeight="1">
      <c r="A5" s="98"/>
      <c r="B5" s="9" t="s">
        <v>7</v>
      </c>
      <c r="C5" s="10" t="s">
        <v>8</v>
      </c>
      <c r="D5" s="11">
        <v>1</v>
      </c>
      <c r="E5" s="11">
        <v>1</v>
      </c>
      <c r="F5" s="12">
        <v>500</v>
      </c>
      <c r="G5" s="68">
        <f t="shared" ref="G5:G22" si="0">D5*E5*F5</f>
        <v>500</v>
      </c>
      <c r="H5" s="78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4"/>
    </row>
    <row r="6" spans="1:254" ht="17" customHeight="1">
      <c r="A6" s="98"/>
      <c r="B6" s="9" t="s">
        <v>9</v>
      </c>
      <c r="C6" s="10" t="s">
        <v>126</v>
      </c>
      <c r="D6" s="11">
        <v>1</v>
      </c>
      <c r="E6" s="11">
        <v>1</v>
      </c>
      <c r="F6" s="12">
        <v>10000</v>
      </c>
      <c r="G6" s="68">
        <f t="shared" si="0"/>
        <v>10000</v>
      </c>
      <c r="H6" s="78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4"/>
    </row>
    <row r="7" spans="1:254" ht="17" customHeight="1">
      <c r="A7" s="99"/>
      <c r="B7" s="9" t="s">
        <v>10</v>
      </c>
      <c r="C7" s="10" t="s">
        <v>124</v>
      </c>
      <c r="D7" s="11">
        <v>1</v>
      </c>
      <c r="E7" s="11">
        <v>17.5</v>
      </c>
      <c r="F7" s="12">
        <v>200</v>
      </c>
      <c r="G7" s="68">
        <f t="shared" si="0"/>
        <v>3500</v>
      </c>
      <c r="H7" s="77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7"/>
    </row>
    <row r="8" spans="1:254" ht="17" customHeight="1">
      <c r="A8" s="99"/>
      <c r="B8" s="9" t="s">
        <v>11</v>
      </c>
      <c r="C8" s="15" t="s">
        <v>12</v>
      </c>
      <c r="D8" s="11">
        <v>1</v>
      </c>
      <c r="E8" s="11">
        <v>2</v>
      </c>
      <c r="F8" s="12">
        <v>3800</v>
      </c>
      <c r="G8" s="68">
        <f t="shared" si="0"/>
        <v>7600</v>
      </c>
      <c r="H8" s="77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7"/>
    </row>
    <row r="9" spans="1:254" ht="17" customHeight="1">
      <c r="A9" s="99"/>
      <c r="B9" s="9" t="s">
        <v>13</v>
      </c>
      <c r="C9" s="10" t="s">
        <v>14</v>
      </c>
      <c r="D9" s="11">
        <v>1</v>
      </c>
      <c r="E9" s="11">
        <v>1</v>
      </c>
      <c r="F9" s="12">
        <v>11000</v>
      </c>
      <c r="G9" s="68">
        <f t="shared" si="0"/>
        <v>11000</v>
      </c>
      <c r="H9" s="77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7"/>
    </row>
    <row r="10" spans="1:254" ht="17" customHeight="1">
      <c r="A10" s="100"/>
      <c r="B10" s="9" t="s">
        <v>15</v>
      </c>
      <c r="C10" s="10" t="s">
        <v>16</v>
      </c>
      <c r="D10" s="11">
        <v>1</v>
      </c>
      <c r="E10" s="11">
        <v>2</v>
      </c>
      <c r="F10" s="12">
        <v>2500</v>
      </c>
      <c r="G10" s="68">
        <f t="shared" si="0"/>
        <v>5000</v>
      </c>
      <c r="H10" s="77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7"/>
    </row>
    <row r="11" spans="1:254" ht="17" customHeight="1">
      <c r="A11" s="100"/>
      <c r="B11" s="9" t="s">
        <v>112</v>
      </c>
      <c r="C11" s="9" t="s">
        <v>17</v>
      </c>
      <c r="D11" s="11">
        <v>1</v>
      </c>
      <c r="E11" s="11">
        <v>2</v>
      </c>
      <c r="F11" s="12">
        <v>2000</v>
      </c>
      <c r="G11" s="68">
        <f t="shared" si="0"/>
        <v>4000</v>
      </c>
      <c r="H11" s="78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4"/>
    </row>
    <row r="12" spans="1:254" ht="17" customHeight="1">
      <c r="A12" s="100"/>
      <c r="B12" s="9" t="s">
        <v>18</v>
      </c>
      <c r="C12" s="16" t="s">
        <v>19</v>
      </c>
      <c r="D12" s="11">
        <v>1</v>
      </c>
      <c r="E12" s="11">
        <v>1</v>
      </c>
      <c r="F12" s="12">
        <v>10000</v>
      </c>
      <c r="G12" s="68">
        <f t="shared" si="0"/>
        <v>10000</v>
      </c>
      <c r="H12" s="77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7"/>
    </row>
    <row r="13" spans="1:254" ht="17" customHeight="1">
      <c r="A13" s="100"/>
      <c r="B13" s="9" t="s">
        <v>20</v>
      </c>
      <c r="C13" s="16" t="s">
        <v>21</v>
      </c>
      <c r="D13" s="11">
        <v>1</v>
      </c>
      <c r="E13" s="11">
        <v>1</v>
      </c>
      <c r="F13" s="12">
        <v>3000</v>
      </c>
      <c r="G13" s="68">
        <f t="shared" si="0"/>
        <v>3000</v>
      </c>
      <c r="H13" s="77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7"/>
    </row>
    <row r="14" spans="1:254" ht="17" customHeight="1">
      <c r="A14" s="100"/>
      <c r="B14" s="9" t="s">
        <v>22</v>
      </c>
      <c r="C14" s="16" t="s">
        <v>23</v>
      </c>
      <c r="D14" s="11">
        <v>1</v>
      </c>
      <c r="E14" s="11">
        <v>2</v>
      </c>
      <c r="F14" s="12">
        <v>1500</v>
      </c>
      <c r="G14" s="68">
        <f t="shared" si="0"/>
        <v>3000</v>
      </c>
      <c r="H14" s="77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7"/>
    </row>
    <row r="15" spans="1:254" ht="17" customHeight="1">
      <c r="A15" s="105" t="s">
        <v>110</v>
      </c>
      <c r="B15" s="17" t="s">
        <v>24</v>
      </c>
      <c r="C15" s="9" t="s">
        <v>98</v>
      </c>
      <c r="D15" s="11">
        <v>1</v>
      </c>
      <c r="E15" s="11">
        <v>190</v>
      </c>
      <c r="F15" s="12">
        <v>15</v>
      </c>
      <c r="G15" s="68">
        <f t="shared" si="0"/>
        <v>2850</v>
      </c>
      <c r="H15" s="78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4"/>
    </row>
    <row r="16" spans="1:254" ht="17" customHeight="1">
      <c r="A16" s="106"/>
      <c r="B16" s="17" t="s">
        <v>25</v>
      </c>
      <c r="C16" s="9" t="s">
        <v>26</v>
      </c>
      <c r="D16" s="11">
        <v>1</v>
      </c>
      <c r="E16" s="11">
        <v>300</v>
      </c>
      <c r="F16" s="12">
        <v>8</v>
      </c>
      <c r="G16" s="68">
        <f t="shared" si="0"/>
        <v>2400</v>
      </c>
      <c r="H16" s="77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7"/>
    </row>
    <row r="17" spans="1:254" ht="17" customHeight="1">
      <c r="A17" s="106"/>
      <c r="B17" s="17" t="s">
        <v>129</v>
      </c>
      <c r="C17" s="9" t="s">
        <v>130</v>
      </c>
      <c r="D17" s="11">
        <v>1</v>
      </c>
      <c r="E17" s="11">
        <v>3</v>
      </c>
      <c r="F17" s="12">
        <v>800</v>
      </c>
      <c r="G17" s="68">
        <f t="shared" si="0"/>
        <v>2400</v>
      </c>
      <c r="H17" s="78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4"/>
    </row>
    <row r="18" spans="1:254" ht="17" customHeight="1">
      <c r="A18" s="106"/>
      <c r="B18" s="17" t="s">
        <v>27</v>
      </c>
      <c r="C18" s="9" t="s">
        <v>28</v>
      </c>
      <c r="D18" s="11">
        <v>1</v>
      </c>
      <c r="E18" s="11">
        <v>200</v>
      </c>
      <c r="F18" s="12">
        <v>20</v>
      </c>
      <c r="G18" s="68">
        <f t="shared" si="0"/>
        <v>4000</v>
      </c>
      <c r="H18" s="77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7"/>
    </row>
    <row r="19" spans="1:254" ht="17" customHeight="1">
      <c r="A19" s="106"/>
      <c r="B19" s="17" t="s">
        <v>108</v>
      </c>
      <c r="C19" s="9" t="s">
        <v>109</v>
      </c>
      <c r="D19" s="24">
        <v>1</v>
      </c>
      <c r="E19" s="24">
        <v>1</v>
      </c>
      <c r="F19" s="12">
        <v>200</v>
      </c>
      <c r="G19" s="68">
        <f t="shared" ref="G19:G20" si="1">D19*E19*F19</f>
        <v>200</v>
      </c>
      <c r="H19" s="77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7"/>
    </row>
    <row r="20" spans="1:254" ht="17" customHeight="1">
      <c r="A20" s="106"/>
      <c r="B20" s="17" t="s">
        <v>111</v>
      </c>
      <c r="C20" s="9" t="s">
        <v>123</v>
      </c>
      <c r="D20" s="24">
        <v>1</v>
      </c>
      <c r="E20" s="24">
        <v>190</v>
      </c>
      <c r="F20" s="12">
        <v>10</v>
      </c>
      <c r="G20" s="68">
        <f t="shared" si="1"/>
        <v>1900</v>
      </c>
      <c r="H20" s="77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7"/>
    </row>
    <row r="21" spans="1:254" ht="17" customHeight="1">
      <c r="A21" s="107"/>
      <c r="B21" s="17" t="s">
        <v>121</v>
      </c>
      <c r="C21" s="9" t="s">
        <v>122</v>
      </c>
      <c r="D21" s="24">
        <v>1</v>
      </c>
      <c r="E21" s="24">
        <v>10</v>
      </c>
      <c r="F21" s="12">
        <v>8</v>
      </c>
      <c r="G21" s="68">
        <f t="shared" ref="G21" si="2">D21*E21*F21</f>
        <v>80</v>
      </c>
      <c r="H21" s="77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7"/>
    </row>
    <row r="22" spans="1:254" s="33" customFormat="1" ht="17" customHeight="1">
      <c r="A22" s="103" t="s">
        <v>103</v>
      </c>
      <c r="B22" s="26" t="s">
        <v>102</v>
      </c>
      <c r="C22" s="27"/>
      <c r="D22" s="28">
        <v>1</v>
      </c>
      <c r="E22" s="28">
        <v>190</v>
      </c>
      <c r="F22" s="29">
        <v>424</v>
      </c>
      <c r="G22" s="69">
        <f t="shared" si="0"/>
        <v>80560</v>
      </c>
      <c r="H22" s="79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2"/>
    </row>
    <row r="23" spans="1:254" s="33" customFormat="1" ht="17" customHeight="1">
      <c r="A23" s="104"/>
      <c r="B23" s="26" t="s">
        <v>100</v>
      </c>
      <c r="C23" s="27" t="s">
        <v>101</v>
      </c>
      <c r="D23" s="28">
        <v>1</v>
      </c>
      <c r="E23" s="28">
        <v>190</v>
      </c>
      <c r="F23" s="29">
        <v>40</v>
      </c>
      <c r="G23" s="69">
        <f t="shared" ref="G23" si="3">D23*E23*F23</f>
        <v>7600</v>
      </c>
      <c r="H23" s="79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2"/>
    </row>
    <row r="24" spans="1:254" ht="17" customHeight="1">
      <c r="A24" s="108" t="s">
        <v>29</v>
      </c>
      <c r="B24" s="37" t="s">
        <v>30</v>
      </c>
      <c r="C24" s="38" t="s">
        <v>31</v>
      </c>
      <c r="D24" s="40">
        <v>2</v>
      </c>
      <c r="E24" s="40">
        <v>7.5</v>
      </c>
      <c r="F24" s="41">
        <v>400</v>
      </c>
      <c r="G24" s="67">
        <f>D24*E24*F24*0.8</f>
        <v>4800</v>
      </c>
      <c r="H24" s="78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4"/>
    </row>
    <row r="25" spans="1:254" ht="17" customHeight="1">
      <c r="A25" s="109"/>
      <c r="B25" s="37" t="s">
        <v>32</v>
      </c>
      <c r="C25" s="38" t="s">
        <v>33</v>
      </c>
      <c r="D25" s="40">
        <v>1</v>
      </c>
      <c r="E25" s="40">
        <v>2</v>
      </c>
      <c r="F25" s="41">
        <v>4500</v>
      </c>
      <c r="G25" s="67">
        <f t="shared" ref="G25:G40" si="4">D25*E25*F25*0.8</f>
        <v>7200</v>
      </c>
      <c r="H25" s="77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7"/>
    </row>
    <row r="26" spans="1:254" ht="17" customHeight="1">
      <c r="A26" s="109"/>
      <c r="B26" s="37" t="s">
        <v>34</v>
      </c>
      <c r="C26" s="38" t="s">
        <v>35</v>
      </c>
      <c r="D26" s="40">
        <v>1</v>
      </c>
      <c r="E26" s="40">
        <v>2</v>
      </c>
      <c r="F26" s="41">
        <v>2000</v>
      </c>
      <c r="G26" s="67">
        <f t="shared" si="4"/>
        <v>3200</v>
      </c>
      <c r="H26" s="77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7"/>
    </row>
    <row r="27" spans="1:254" ht="17" customHeight="1">
      <c r="A27" s="109"/>
      <c r="B27" s="37" t="s">
        <v>34</v>
      </c>
      <c r="C27" s="38" t="s">
        <v>36</v>
      </c>
      <c r="D27" s="40">
        <v>1</v>
      </c>
      <c r="E27" s="40">
        <v>2</v>
      </c>
      <c r="F27" s="41">
        <v>600</v>
      </c>
      <c r="G27" s="67">
        <f t="shared" si="4"/>
        <v>960</v>
      </c>
      <c r="H27" s="77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7"/>
    </row>
    <row r="28" spans="1:254" ht="17" customHeight="1">
      <c r="A28" s="109"/>
      <c r="B28" s="37" t="s">
        <v>37</v>
      </c>
      <c r="C28" s="38" t="s">
        <v>38</v>
      </c>
      <c r="D28" s="40">
        <v>1</v>
      </c>
      <c r="E28" s="40">
        <v>2</v>
      </c>
      <c r="F28" s="41">
        <v>300</v>
      </c>
      <c r="G28" s="67">
        <f t="shared" si="4"/>
        <v>480</v>
      </c>
      <c r="H28" s="77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7"/>
    </row>
    <row r="29" spans="1:254" ht="17" customHeight="1">
      <c r="A29" s="109"/>
      <c r="B29" s="37" t="s">
        <v>39</v>
      </c>
      <c r="C29" s="38" t="s">
        <v>40</v>
      </c>
      <c r="D29" s="40">
        <v>1</v>
      </c>
      <c r="E29" s="40">
        <v>2</v>
      </c>
      <c r="F29" s="41">
        <v>500</v>
      </c>
      <c r="G29" s="67">
        <f t="shared" si="4"/>
        <v>800</v>
      </c>
      <c r="H29" s="77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7"/>
    </row>
    <row r="30" spans="1:254" ht="17" customHeight="1">
      <c r="A30" s="109"/>
      <c r="B30" s="37" t="s">
        <v>113</v>
      </c>
      <c r="C30" s="38"/>
      <c r="D30" s="40">
        <v>1</v>
      </c>
      <c r="E30" s="42">
        <v>2</v>
      </c>
      <c r="F30" s="41">
        <v>300</v>
      </c>
      <c r="G30" s="67">
        <f t="shared" si="4"/>
        <v>480</v>
      </c>
      <c r="H30" s="77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7"/>
    </row>
    <row r="31" spans="1:254" ht="17" customHeight="1">
      <c r="A31" s="110"/>
      <c r="B31" s="38" t="s">
        <v>41</v>
      </c>
      <c r="C31" s="38" t="s">
        <v>42</v>
      </c>
      <c r="D31" s="40">
        <v>1</v>
      </c>
      <c r="E31" s="40">
        <v>1</v>
      </c>
      <c r="F31" s="41">
        <v>300</v>
      </c>
      <c r="G31" s="67">
        <f t="shared" si="4"/>
        <v>240</v>
      </c>
      <c r="H31" s="77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7"/>
    </row>
    <row r="32" spans="1:254" ht="17" customHeight="1">
      <c r="A32" s="111" t="s">
        <v>43</v>
      </c>
      <c r="B32" s="37" t="s">
        <v>44</v>
      </c>
      <c r="C32" s="38" t="s">
        <v>45</v>
      </c>
      <c r="D32" s="40">
        <v>1</v>
      </c>
      <c r="E32" s="40">
        <v>8</v>
      </c>
      <c r="F32" s="41">
        <v>800</v>
      </c>
      <c r="G32" s="67">
        <f t="shared" si="4"/>
        <v>5120</v>
      </c>
      <c r="H32" s="77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7"/>
    </row>
    <row r="33" spans="1:254" ht="17" customHeight="1">
      <c r="A33" s="112"/>
      <c r="B33" s="37" t="s">
        <v>46</v>
      </c>
      <c r="C33" s="38" t="s">
        <v>47</v>
      </c>
      <c r="D33" s="40">
        <v>1</v>
      </c>
      <c r="E33" s="40">
        <v>4</v>
      </c>
      <c r="F33" s="41">
        <v>800</v>
      </c>
      <c r="G33" s="67">
        <f t="shared" si="4"/>
        <v>2560</v>
      </c>
      <c r="H33" s="77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7"/>
    </row>
    <row r="34" spans="1:254" ht="17" customHeight="1">
      <c r="A34" s="113"/>
      <c r="B34" s="37" t="s">
        <v>48</v>
      </c>
      <c r="C34" s="38" t="s">
        <v>115</v>
      </c>
      <c r="D34" s="40">
        <v>1</v>
      </c>
      <c r="E34" s="40">
        <v>2</v>
      </c>
      <c r="F34" s="41">
        <v>800</v>
      </c>
      <c r="G34" s="67">
        <f t="shared" si="4"/>
        <v>1280</v>
      </c>
      <c r="H34" s="77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7"/>
    </row>
    <row r="35" spans="1:254" ht="17" customHeight="1">
      <c r="A35" s="112"/>
      <c r="B35" s="37" t="s">
        <v>49</v>
      </c>
      <c r="C35" s="38" t="s">
        <v>114</v>
      </c>
      <c r="D35" s="40">
        <v>1</v>
      </c>
      <c r="E35" s="40">
        <v>2</v>
      </c>
      <c r="F35" s="41">
        <v>300</v>
      </c>
      <c r="G35" s="67">
        <f t="shared" si="4"/>
        <v>480</v>
      </c>
      <c r="H35" s="77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7"/>
    </row>
    <row r="36" spans="1:254" ht="17" customHeight="1">
      <c r="A36" s="112"/>
      <c r="B36" s="37" t="s">
        <v>50</v>
      </c>
      <c r="C36" s="38" t="s">
        <v>119</v>
      </c>
      <c r="D36" s="40">
        <v>1</v>
      </c>
      <c r="E36" s="40">
        <v>1</v>
      </c>
      <c r="F36" s="41">
        <v>3500</v>
      </c>
      <c r="G36" s="67">
        <f t="shared" si="4"/>
        <v>2800</v>
      </c>
      <c r="H36" s="77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7"/>
    </row>
    <row r="37" spans="1:254" ht="17" customHeight="1">
      <c r="A37" s="112"/>
      <c r="B37" s="37" t="s">
        <v>99</v>
      </c>
      <c r="C37" s="38" t="s">
        <v>118</v>
      </c>
      <c r="D37" s="40">
        <v>1</v>
      </c>
      <c r="E37" s="40">
        <v>2</v>
      </c>
      <c r="F37" s="41">
        <v>300</v>
      </c>
      <c r="G37" s="67">
        <f t="shared" si="4"/>
        <v>480</v>
      </c>
      <c r="H37" s="77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7"/>
    </row>
    <row r="38" spans="1:254" ht="17" customHeight="1">
      <c r="A38" s="112"/>
      <c r="B38" s="37" t="s">
        <v>51</v>
      </c>
      <c r="C38" s="38" t="s">
        <v>116</v>
      </c>
      <c r="D38" s="40">
        <v>1</v>
      </c>
      <c r="E38" s="40">
        <v>6</v>
      </c>
      <c r="F38" s="41">
        <v>300</v>
      </c>
      <c r="G38" s="67">
        <f t="shared" si="4"/>
        <v>1440</v>
      </c>
      <c r="H38" s="77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7"/>
    </row>
    <row r="39" spans="1:254" ht="17" customHeight="1">
      <c r="A39" s="112"/>
      <c r="B39" s="37" t="s">
        <v>52</v>
      </c>
      <c r="C39" s="38" t="s">
        <v>117</v>
      </c>
      <c r="D39" s="40">
        <v>1</v>
      </c>
      <c r="E39" s="40">
        <v>4</v>
      </c>
      <c r="F39" s="41">
        <v>200</v>
      </c>
      <c r="G39" s="67">
        <f t="shared" si="4"/>
        <v>640</v>
      </c>
      <c r="H39" s="77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7"/>
    </row>
    <row r="40" spans="1:254" ht="17" customHeight="1">
      <c r="A40" s="114"/>
      <c r="B40" s="37" t="s">
        <v>53</v>
      </c>
      <c r="C40" s="38"/>
      <c r="D40" s="40">
        <v>1</v>
      </c>
      <c r="E40" s="40">
        <v>1</v>
      </c>
      <c r="F40" s="41">
        <v>300</v>
      </c>
      <c r="G40" s="67">
        <f t="shared" si="4"/>
        <v>240</v>
      </c>
      <c r="H40" s="77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7"/>
    </row>
    <row r="41" spans="1:254" ht="17" customHeight="1">
      <c r="A41" s="115" t="s">
        <v>54</v>
      </c>
      <c r="B41" s="18" t="s">
        <v>55</v>
      </c>
      <c r="C41" s="9"/>
      <c r="D41" s="11">
        <v>1</v>
      </c>
      <c r="E41" s="11">
        <v>6</v>
      </c>
      <c r="F41" s="12">
        <v>300</v>
      </c>
      <c r="G41" s="68">
        <f t="shared" ref="G41:G64" si="5">D41*E41*F41</f>
        <v>1800</v>
      </c>
      <c r="H41" s="77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7"/>
    </row>
    <row r="42" spans="1:254" ht="17" customHeight="1">
      <c r="A42" s="116"/>
      <c r="B42" s="18" t="s">
        <v>56</v>
      </c>
      <c r="C42" s="9"/>
      <c r="D42" s="11">
        <v>1</v>
      </c>
      <c r="E42" s="11">
        <v>20</v>
      </c>
      <c r="F42" s="12">
        <v>500</v>
      </c>
      <c r="G42" s="68">
        <f t="shared" si="5"/>
        <v>10000</v>
      </c>
      <c r="H42" s="77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7"/>
    </row>
    <row r="43" spans="1:254" ht="17" customHeight="1">
      <c r="A43" s="116"/>
      <c r="B43" s="19" t="s">
        <v>57</v>
      </c>
      <c r="C43" s="9"/>
      <c r="D43" s="11">
        <v>1</v>
      </c>
      <c r="E43" s="11">
        <v>20</v>
      </c>
      <c r="F43" s="12">
        <v>500</v>
      </c>
      <c r="G43" s="68">
        <f t="shared" si="5"/>
        <v>10000</v>
      </c>
      <c r="H43" s="77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7"/>
    </row>
    <row r="44" spans="1:254" ht="17" customHeight="1">
      <c r="A44" s="99"/>
      <c r="B44" s="18" t="s">
        <v>58</v>
      </c>
      <c r="C44" s="20" t="s">
        <v>59</v>
      </c>
      <c r="D44" s="11">
        <v>1</v>
      </c>
      <c r="E44" s="11">
        <v>1</v>
      </c>
      <c r="F44" s="12">
        <v>2000</v>
      </c>
      <c r="G44" s="68">
        <f t="shared" si="5"/>
        <v>2000</v>
      </c>
      <c r="H44" s="77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7"/>
    </row>
    <row r="45" spans="1:254" ht="17" customHeight="1">
      <c r="A45" s="116"/>
      <c r="B45" s="18" t="s">
        <v>60</v>
      </c>
      <c r="C45" s="20" t="s">
        <v>61</v>
      </c>
      <c r="D45" s="11">
        <v>1</v>
      </c>
      <c r="E45" s="11">
        <v>1</v>
      </c>
      <c r="F45" s="12">
        <v>2000</v>
      </c>
      <c r="G45" s="68">
        <f t="shared" si="5"/>
        <v>2000</v>
      </c>
      <c r="H45" s="77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7"/>
    </row>
    <row r="46" spans="1:254" ht="17" customHeight="1">
      <c r="A46" s="116"/>
      <c r="B46" s="18" t="s">
        <v>62</v>
      </c>
      <c r="C46" s="20" t="s">
        <v>63</v>
      </c>
      <c r="D46" s="11">
        <v>1</v>
      </c>
      <c r="E46" s="11">
        <v>2</v>
      </c>
      <c r="F46" s="12">
        <v>2500</v>
      </c>
      <c r="G46" s="68">
        <f t="shared" si="5"/>
        <v>5000</v>
      </c>
      <c r="H46" s="77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7"/>
    </row>
    <row r="47" spans="1:254" ht="17" customHeight="1">
      <c r="A47" s="116"/>
      <c r="B47" s="18" t="s">
        <v>64</v>
      </c>
      <c r="C47" s="20" t="s">
        <v>65</v>
      </c>
      <c r="D47" s="11">
        <v>1</v>
      </c>
      <c r="E47" s="11">
        <v>1</v>
      </c>
      <c r="F47" s="12">
        <v>300</v>
      </c>
      <c r="G47" s="68">
        <f t="shared" si="5"/>
        <v>300</v>
      </c>
      <c r="H47" s="77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7"/>
    </row>
    <row r="48" spans="1:254" ht="17" customHeight="1">
      <c r="A48" s="116"/>
      <c r="B48" s="18" t="s">
        <v>66</v>
      </c>
      <c r="C48" s="20" t="s">
        <v>67</v>
      </c>
      <c r="D48" s="11">
        <v>1</v>
      </c>
      <c r="E48" s="11">
        <v>1</v>
      </c>
      <c r="F48" s="12">
        <v>300</v>
      </c>
      <c r="G48" s="68">
        <f t="shared" si="5"/>
        <v>300</v>
      </c>
      <c r="H48" s="77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7"/>
    </row>
    <row r="49" spans="1:254" ht="17" customHeight="1">
      <c r="A49" s="116"/>
      <c r="B49" s="18" t="s">
        <v>68</v>
      </c>
      <c r="C49" s="20" t="s">
        <v>69</v>
      </c>
      <c r="D49" s="11">
        <v>1</v>
      </c>
      <c r="E49" s="11">
        <v>2</v>
      </c>
      <c r="F49" s="12">
        <v>500</v>
      </c>
      <c r="G49" s="68">
        <f t="shared" si="5"/>
        <v>1000</v>
      </c>
      <c r="H49" s="77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7"/>
    </row>
    <row r="50" spans="1:254" ht="30">
      <c r="A50" s="94" t="s">
        <v>105</v>
      </c>
      <c r="B50" s="17" t="s">
        <v>70</v>
      </c>
      <c r="C50" s="17" t="s">
        <v>71</v>
      </c>
      <c r="D50" s="11">
        <v>1</v>
      </c>
      <c r="E50" s="11">
        <v>1</v>
      </c>
      <c r="F50" s="12">
        <v>1900</v>
      </c>
      <c r="G50" s="68">
        <f t="shared" si="5"/>
        <v>1900</v>
      </c>
      <c r="H50" s="77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7"/>
    </row>
    <row r="51" spans="1:254" ht="17" customHeight="1">
      <c r="A51" s="95"/>
      <c r="B51" s="17" t="s">
        <v>72</v>
      </c>
      <c r="C51" s="17" t="s">
        <v>73</v>
      </c>
      <c r="D51" s="11">
        <v>1</v>
      </c>
      <c r="E51" s="11">
        <v>150</v>
      </c>
      <c r="F51" s="12">
        <v>20</v>
      </c>
      <c r="G51" s="68">
        <f t="shared" si="5"/>
        <v>3000</v>
      </c>
      <c r="H51" s="77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7"/>
    </row>
    <row r="52" spans="1:254" ht="17" customHeight="1">
      <c r="A52" s="95"/>
      <c r="B52" s="17" t="s">
        <v>74</v>
      </c>
      <c r="C52" s="17" t="s">
        <v>75</v>
      </c>
      <c r="D52" s="11">
        <v>1</v>
      </c>
      <c r="E52" s="11">
        <v>1</v>
      </c>
      <c r="F52" s="12">
        <v>600</v>
      </c>
      <c r="G52" s="68">
        <f t="shared" si="5"/>
        <v>600</v>
      </c>
      <c r="H52" s="77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7"/>
    </row>
    <row r="53" spans="1:254" ht="17" customHeight="1">
      <c r="A53" s="95"/>
      <c r="B53" s="17" t="s">
        <v>76</v>
      </c>
      <c r="C53" s="17" t="s">
        <v>77</v>
      </c>
      <c r="D53" s="11">
        <v>1</v>
      </c>
      <c r="E53" s="11">
        <v>2</v>
      </c>
      <c r="F53" s="12">
        <v>600</v>
      </c>
      <c r="G53" s="68">
        <f t="shared" si="5"/>
        <v>1200</v>
      </c>
      <c r="H53" s="77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7"/>
    </row>
    <row r="54" spans="1:254" ht="17" customHeight="1">
      <c r="A54" s="95"/>
      <c r="B54" s="17" t="s">
        <v>78</v>
      </c>
      <c r="C54" s="21"/>
      <c r="D54" s="11">
        <v>1</v>
      </c>
      <c r="E54" s="11">
        <v>1</v>
      </c>
      <c r="F54" s="12">
        <v>500</v>
      </c>
      <c r="G54" s="68">
        <f t="shared" si="5"/>
        <v>500</v>
      </c>
      <c r="H54" s="77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7"/>
    </row>
    <row r="55" spans="1:254" ht="17" customHeight="1">
      <c r="A55" s="96"/>
      <c r="B55" s="17" t="s">
        <v>79</v>
      </c>
      <c r="C55" s="17" t="s">
        <v>80</v>
      </c>
      <c r="D55" s="11">
        <v>1</v>
      </c>
      <c r="E55" s="11">
        <v>2</v>
      </c>
      <c r="F55" s="12">
        <v>8000</v>
      </c>
      <c r="G55" s="68">
        <f t="shared" si="5"/>
        <v>16000</v>
      </c>
      <c r="H55" s="77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7"/>
    </row>
    <row r="56" spans="1:254" ht="17" customHeight="1">
      <c r="A56" s="128" t="s">
        <v>106</v>
      </c>
      <c r="B56" s="38" t="s">
        <v>104</v>
      </c>
      <c r="C56" s="39"/>
      <c r="D56" s="40">
        <v>1</v>
      </c>
      <c r="E56" s="40">
        <v>2</v>
      </c>
      <c r="F56" s="41">
        <v>1000</v>
      </c>
      <c r="G56" s="67">
        <f>D56*E56*F56*0.8</f>
        <v>1600</v>
      </c>
      <c r="H56" s="77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7"/>
    </row>
    <row r="57" spans="1:254" ht="17" customHeight="1">
      <c r="A57" s="129"/>
      <c r="B57" s="38" t="s">
        <v>81</v>
      </c>
      <c r="C57" s="39"/>
      <c r="D57" s="40">
        <v>1</v>
      </c>
      <c r="E57" s="40">
        <v>2</v>
      </c>
      <c r="F57" s="41">
        <v>400</v>
      </c>
      <c r="G57" s="67">
        <f t="shared" ref="G57:G60" si="6">D57*E57*F57*0.8</f>
        <v>640</v>
      </c>
      <c r="H57" s="77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7"/>
    </row>
    <row r="58" spans="1:254" ht="17" customHeight="1">
      <c r="A58" s="129"/>
      <c r="B58" s="38" t="s">
        <v>82</v>
      </c>
      <c r="C58" s="39"/>
      <c r="D58" s="40">
        <v>1</v>
      </c>
      <c r="E58" s="40">
        <v>1</v>
      </c>
      <c r="F58" s="41">
        <v>400</v>
      </c>
      <c r="G58" s="67">
        <f t="shared" si="6"/>
        <v>320</v>
      </c>
      <c r="H58" s="77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7"/>
    </row>
    <row r="59" spans="1:254" ht="17" customHeight="1">
      <c r="A59" s="129"/>
      <c r="B59" s="38" t="s">
        <v>83</v>
      </c>
      <c r="C59" s="39"/>
      <c r="D59" s="40">
        <v>1</v>
      </c>
      <c r="E59" s="40">
        <v>2</v>
      </c>
      <c r="F59" s="41">
        <v>400</v>
      </c>
      <c r="G59" s="67">
        <f t="shared" si="6"/>
        <v>640</v>
      </c>
      <c r="H59" s="77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  <c r="IT59" s="7"/>
    </row>
    <row r="60" spans="1:254" ht="17" customHeight="1">
      <c r="A60" s="129"/>
      <c r="B60" s="38" t="s">
        <v>84</v>
      </c>
      <c r="C60" s="39"/>
      <c r="D60" s="40">
        <v>1</v>
      </c>
      <c r="E60" s="40">
        <v>5</v>
      </c>
      <c r="F60" s="41">
        <v>400</v>
      </c>
      <c r="G60" s="67">
        <f t="shared" si="6"/>
        <v>1600</v>
      </c>
      <c r="H60" s="77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7"/>
    </row>
    <row r="61" spans="1:254" ht="17" customHeight="1">
      <c r="A61" s="25" t="s">
        <v>85</v>
      </c>
      <c r="B61" s="9" t="s">
        <v>86</v>
      </c>
      <c r="C61" s="17" t="s">
        <v>107</v>
      </c>
      <c r="D61" s="11">
        <v>1</v>
      </c>
      <c r="E61" s="11">
        <v>3</v>
      </c>
      <c r="F61" s="12">
        <v>3000</v>
      </c>
      <c r="G61" s="68">
        <f t="shared" si="5"/>
        <v>9000</v>
      </c>
      <c r="H61" s="77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  <c r="IT61" s="7"/>
    </row>
    <row r="62" spans="1:254" s="62" customFormat="1" ht="17" customHeight="1">
      <c r="A62" s="58" t="s">
        <v>87</v>
      </c>
      <c r="B62" s="59" t="s">
        <v>88</v>
      </c>
      <c r="C62" s="59" t="s">
        <v>89</v>
      </c>
      <c r="D62" s="58">
        <v>1</v>
      </c>
      <c r="E62" s="58">
        <v>1</v>
      </c>
      <c r="F62" s="58">
        <v>3500</v>
      </c>
      <c r="G62" s="68">
        <v>0</v>
      </c>
      <c r="H62" s="8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0"/>
      <c r="BN62" s="60"/>
      <c r="BO62" s="60"/>
      <c r="BP62" s="60"/>
      <c r="BQ62" s="60"/>
      <c r="BR62" s="60"/>
      <c r="BS62" s="60"/>
      <c r="BT62" s="60"/>
      <c r="BU62" s="60"/>
      <c r="BV62" s="60"/>
      <c r="BW62" s="60"/>
      <c r="BX62" s="60"/>
      <c r="BY62" s="60"/>
      <c r="BZ62" s="60"/>
      <c r="CA62" s="60"/>
      <c r="CB62" s="60"/>
      <c r="CC62" s="60"/>
      <c r="CD62" s="60"/>
      <c r="CE62" s="60"/>
      <c r="CF62" s="60"/>
      <c r="CG62" s="60"/>
      <c r="CH62" s="60"/>
      <c r="CI62" s="60"/>
      <c r="CJ62" s="60"/>
      <c r="CK62" s="60"/>
      <c r="CL62" s="60"/>
      <c r="CM62" s="60"/>
      <c r="CN62" s="60"/>
      <c r="CO62" s="60"/>
      <c r="CP62" s="60"/>
      <c r="CQ62" s="60"/>
      <c r="CR62" s="60"/>
      <c r="CS62" s="60"/>
      <c r="CT62" s="60"/>
      <c r="CU62" s="60"/>
      <c r="CV62" s="60"/>
      <c r="CW62" s="60"/>
      <c r="CX62" s="60"/>
      <c r="CY62" s="60"/>
      <c r="CZ62" s="60"/>
      <c r="DA62" s="60"/>
      <c r="DB62" s="60"/>
      <c r="DC62" s="60"/>
      <c r="DD62" s="60"/>
      <c r="DE62" s="60"/>
      <c r="DF62" s="60"/>
      <c r="DG62" s="60"/>
      <c r="DH62" s="60"/>
      <c r="DI62" s="60"/>
      <c r="DJ62" s="60"/>
      <c r="DK62" s="60"/>
      <c r="DL62" s="60"/>
      <c r="DM62" s="60"/>
      <c r="DN62" s="60"/>
      <c r="DO62" s="60"/>
      <c r="DP62" s="60"/>
      <c r="DQ62" s="60"/>
      <c r="DR62" s="60"/>
      <c r="DS62" s="60"/>
      <c r="DT62" s="60"/>
      <c r="DU62" s="60"/>
      <c r="DV62" s="60"/>
      <c r="DW62" s="60"/>
      <c r="DX62" s="60"/>
      <c r="DY62" s="60"/>
      <c r="DZ62" s="60"/>
      <c r="EA62" s="60"/>
      <c r="EB62" s="60"/>
      <c r="EC62" s="60"/>
      <c r="ED62" s="60"/>
      <c r="EE62" s="60"/>
      <c r="EF62" s="60"/>
      <c r="EG62" s="60"/>
      <c r="EH62" s="60"/>
      <c r="EI62" s="60"/>
      <c r="EJ62" s="60"/>
      <c r="EK62" s="60"/>
      <c r="EL62" s="60"/>
      <c r="EM62" s="60"/>
      <c r="EN62" s="60"/>
      <c r="EO62" s="60"/>
      <c r="EP62" s="60"/>
      <c r="EQ62" s="60"/>
      <c r="ER62" s="60"/>
      <c r="ES62" s="60"/>
      <c r="ET62" s="60"/>
      <c r="EU62" s="60"/>
      <c r="EV62" s="60"/>
      <c r="EW62" s="60"/>
      <c r="EX62" s="60"/>
      <c r="EY62" s="60"/>
      <c r="EZ62" s="60"/>
      <c r="FA62" s="60"/>
      <c r="FB62" s="60"/>
      <c r="FC62" s="60"/>
      <c r="FD62" s="60"/>
      <c r="FE62" s="60"/>
      <c r="FF62" s="60"/>
      <c r="FG62" s="60"/>
      <c r="FH62" s="60"/>
      <c r="FI62" s="60"/>
      <c r="FJ62" s="60"/>
      <c r="FK62" s="60"/>
      <c r="FL62" s="60"/>
      <c r="FM62" s="60"/>
      <c r="FN62" s="60"/>
      <c r="FO62" s="60"/>
      <c r="FP62" s="60"/>
      <c r="FQ62" s="60"/>
      <c r="FR62" s="60"/>
      <c r="FS62" s="60"/>
      <c r="FT62" s="60"/>
      <c r="FU62" s="60"/>
      <c r="FV62" s="60"/>
      <c r="FW62" s="60"/>
      <c r="FX62" s="60"/>
      <c r="FY62" s="60"/>
      <c r="FZ62" s="60"/>
      <c r="GA62" s="60"/>
      <c r="GB62" s="60"/>
      <c r="GC62" s="60"/>
      <c r="GD62" s="60"/>
      <c r="GE62" s="60"/>
      <c r="GF62" s="60"/>
      <c r="GG62" s="60"/>
      <c r="GH62" s="60"/>
      <c r="GI62" s="60"/>
      <c r="GJ62" s="60"/>
      <c r="GK62" s="60"/>
      <c r="GL62" s="60"/>
      <c r="GM62" s="60"/>
      <c r="GN62" s="60"/>
      <c r="GO62" s="60"/>
      <c r="GP62" s="60"/>
      <c r="GQ62" s="60"/>
      <c r="GR62" s="60"/>
      <c r="GS62" s="60"/>
      <c r="GT62" s="60"/>
      <c r="GU62" s="60"/>
      <c r="GV62" s="60"/>
      <c r="GW62" s="60"/>
      <c r="GX62" s="60"/>
      <c r="GY62" s="60"/>
      <c r="GZ62" s="60"/>
      <c r="HA62" s="60"/>
      <c r="HB62" s="60"/>
      <c r="HC62" s="60"/>
      <c r="HD62" s="60"/>
      <c r="HE62" s="60"/>
      <c r="HF62" s="60"/>
      <c r="HG62" s="60"/>
      <c r="HH62" s="60"/>
      <c r="HI62" s="60"/>
      <c r="HJ62" s="60"/>
      <c r="HK62" s="60"/>
      <c r="HL62" s="60"/>
      <c r="HM62" s="60"/>
      <c r="HN62" s="60"/>
      <c r="HO62" s="60"/>
      <c r="HP62" s="60"/>
      <c r="HQ62" s="60"/>
      <c r="HR62" s="60"/>
      <c r="HS62" s="60"/>
      <c r="HT62" s="60"/>
      <c r="HU62" s="60"/>
      <c r="HV62" s="60"/>
      <c r="HW62" s="60"/>
      <c r="HX62" s="60"/>
      <c r="HY62" s="60"/>
      <c r="HZ62" s="60"/>
      <c r="IA62" s="60"/>
      <c r="IB62" s="60"/>
      <c r="IC62" s="60"/>
      <c r="ID62" s="60"/>
      <c r="IE62" s="60"/>
      <c r="IF62" s="60"/>
      <c r="IG62" s="60"/>
      <c r="IH62" s="60"/>
      <c r="II62" s="60"/>
      <c r="IJ62" s="60"/>
      <c r="IK62" s="60"/>
      <c r="IL62" s="60"/>
      <c r="IM62" s="60"/>
      <c r="IN62" s="60"/>
      <c r="IO62" s="60"/>
      <c r="IP62" s="60"/>
      <c r="IQ62" s="60"/>
      <c r="IR62" s="60"/>
      <c r="IS62" s="60"/>
      <c r="IT62" s="61"/>
    </row>
    <row r="63" spans="1:254" s="33" customFormat="1" ht="17" customHeight="1">
      <c r="A63" s="119" t="s">
        <v>90</v>
      </c>
      <c r="B63" s="43" t="s">
        <v>91</v>
      </c>
      <c r="C63" s="26" t="s">
        <v>92</v>
      </c>
      <c r="D63" s="44">
        <v>1</v>
      </c>
      <c r="E63" s="44">
        <v>1</v>
      </c>
      <c r="F63" s="30">
        <v>5000</v>
      </c>
      <c r="G63" s="69">
        <f t="shared" si="5"/>
        <v>5000</v>
      </c>
      <c r="H63" s="79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  <c r="CV63" s="31"/>
      <c r="CW63" s="31"/>
      <c r="CX63" s="31"/>
      <c r="CY63" s="31"/>
      <c r="CZ63" s="31"/>
      <c r="DA63" s="31"/>
      <c r="DB63" s="31"/>
      <c r="DC63" s="31"/>
      <c r="DD63" s="31"/>
      <c r="DE63" s="31"/>
      <c r="DF63" s="31"/>
      <c r="DG63" s="31"/>
      <c r="DH63" s="31"/>
      <c r="DI63" s="31"/>
      <c r="DJ63" s="31"/>
      <c r="DK63" s="31"/>
      <c r="DL63" s="31"/>
      <c r="DM63" s="31"/>
      <c r="DN63" s="31"/>
      <c r="DO63" s="31"/>
      <c r="DP63" s="31"/>
      <c r="DQ63" s="31"/>
      <c r="DR63" s="31"/>
      <c r="DS63" s="31"/>
      <c r="DT63" s="31"/>
      <c r="DU63" s="31"/>
      <c r="DV63" s="31"/>
      <c r="DW63" s="31"/>
      <c r="DX63" s="31"/>
      <c r="DY63" s="31"/>
      <c r="DZ63" s="31"/>
      <c r="EA63" s="31"/>
      <c r="EB63" s="31"/>
      <c r="EC63" s="31"/>
      <c r="ED63" s="31"/>
      <c r="EE63" s="31"/>
      <c r="EF63" s="31"/>
      <c r="EG63" s="31"/>
      <c r="EH63" s="31"/>
      <c r="EI63" s="31"/>
      <c r="EJ63" s="31"/>
      <c r="EK63" s="31"/>
      <c r="EL63" s="31"/>
      <c r="EM63" s="31"/>
      <c r="EN63" s="31"/>
      <c r="EO63" s="31"/>
      <c r="EP63" s="31"/>
      <c r="EQ63" s="31"/>
      <c r="ER63" s="31"/>
      <c r="ES63" s="31"/>
      <c r="ET63" s="31"/>
      <c r="EU63" s="31"/>
      <c r="EV63" s="31"/>
      <c r="EW63" s="31"/>
      <c r="EX63" s="31"/>
      <c r="EY63" s="31"/>
      <c r="EZ63" s="31"/>
      <c r="FA63" s="31"/>
      <c r="FB63" s="31"/>
      <c r="FC63" s="31"/>
      <c r="FD63" s="31"/>
      <c r="FE63" s="31"/>
      <c r="FF63" s="31"/>
      <c r="FG63" s="31"/>
      <c r="FH63" s="31"/>
      <c r="FI63" s="31"/>
      <c r="FJ63" s="31"/>
      <c r="FK63" s="31"/>
      <c r="FL63" s="31"/>
      <c r="FM63" s="31"/>
      <c r="FN63" s="31"/>
      <c r="FO63" s="31"/>
      <c r="FP63" s="31"/>
      <c r="FQ63" s="31"/>
      <c r="FR63" s="31"/>
      <c r="FS63" s="31"/>
      <c r="FT63" s="31"/>
      <c r="FU63" s="31"/>
      <c r="FV63" s="31"/>
      <c r="FW63" s="31"/>
      <c r="FX63" s="31"/>
      <c r="FY63" s="31"/>
      <c r="FZ63" s="31"/>
      <c r="GA63" s="31"/>
      <c r="GB63" s="31"/>
      <c r="GC63" s="31"/>
      <c r="GD63" s="31"/>
      <c r="GE63" s="31"/>
      <c r="GF63" s="31"/>
      <c r="GG63" s="31"/>
      <c r="GH63" s="31"/>
      <c r="GI63" s="31"/>
      <c r="GJ63" s="31"/>
      <c r="GK63" s="31"/>
      <c r="GL63" s="31"/>
      <c r="GM63" s="31"/>
      <c r="GN63" s="31"/>
      <c r="GO63" s="31"/>
      <c r="GP63" s="31"/>
      <c r="GQ63" s="31"/>
      <c r="GR63" s="31"/>
      <c r="GS63" s="31"/>
      <c r="GT63" s="31"/>
      <c r="GU63" s="31"/>
      <c r="GV63" s="31"/>
      <c r="GW63" s="31"/>
      <c r="GX63" s="31"/>
      <c r="GY63" s="31"/>
      <c r="GZ63" s="31"/>
      <c r="HA63" s="31"/>
      <c r="HB63" s="31"/>
      <c r="HC63" s="31"/>
      <c r="HD63" s="31"/>
      <c r="HE63" s="31"/>
      <c r="HF63" s="31"/>
      <c r="HG63" s="31"/>
      <c r="HH63" s="31"/>
      <c r="HI63" s="31"/>
      <c r="HJ63" s="31"/>
      <c r="HK63" s="31"/>
      <c r="HL63" s="31"/>
      <c r="HM63" s="31"/>
      <c r="HN63" s="31"/>
      <c r="HO63" s="31"/>
      <c r="HP63" s="31"/>
      <c r="HQ63" s="31"/>
      <c r="HR63" s="31"/>
      <c r="HS63" s="31"/>
      <c r="HT63" s="31"/>
      <c r="HU63" s="31"/>
      <c r="HV63" s="31"/>
      <c r="HW63" s="31"/>
      <c r="HX63" s="31"/>
      <c r="HY63" s="31"/>
      <c r="HZ63" s="31"/>
      <c r="IA63" s="31"/>
      <c r="IB63" s="31"/>
      <c r="IC63" s="31"/>
      <c r="ID63" s="31"/>
      <c r="IE63" s="31"/>
      <c r="IF63" s="31"/>
      <c r="IG63" s="31"/>
      <c r="IH63" s="31"/>
      <c r="II63" s="31"/>
      <c r="IJ63" s="31"/>
      <c r="IK63" s="31"/>
      <c r="IL63" s="31"/>
      <c r="IM63" s="31"/>
      <c r="IN63" s="31"/>
      <c r="IO63" s="31"/>
      <c r="IP63" s="31"/>
      <c r="IQ63" s="31"/>
      <c r="IR63" s="31"/>
      <c r="IS63" s="31"/>
      <c r="IT63" s="32"/>
    </row>
    <row r="64" spans="1:254" ht="17" customHeight="1">
      <c r="A64" s="120"/>
      <c r="B64" s="43" t="s">
        <v>93</v>
      </c>
      <c r="C64" s="26" t="s">
        <v>94</v>
      </c>
      <c r="D64" s="44">
        <v>3</v>
      </c>
      <c r="E64" s="44">
        <v>6</v>
      </c>
      <c r="F64" s="30">
        <v>500</v>
      </c>
      <c r="G64" s="69">
        <f t="shared" si="5"/>
        <v>9000</v>
      </c>
      <c r="H64" s="77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7"/>
    </row>
    <row r="65" spans="1:254" ht="17" customHeight="1" thickBot="1">
      <c r="A65" s="34" t="s">
        <v>125</v>
      </c>
      <c r="B65" s="130" t="s">
        <v>131</v>
      </c>
      <c r="C65" s="130"/>
      <c r="D65" s="35">
        <v>1</v>
      </c>
      <c r="E65" s="35">
        <v>5800</v>
      </c>
      <c r="F65" s="36">
        <v>5800</v>
      </c>
      <c r="G65" s="70">
        <v>5800</v>
      </c>
      <c r="H65" s="77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  <c r="IT65" s="7"/>
    </row>
    <row r="66" spans="1:254" ht="26.25" customHeight="1">
      <c r="A66" s="121" t="s">
        <v>147</v>
      </c>
      <c r="B66" s="122"/>
      <c r="C66" s="123"/>
      <c r="D66" s="123"/>
      <c r="E66" s="123"/>
      <c r="F66" s="124"/>
      <c r="G66" s="71">
        <f>SUM(G4:G65)</f>
        <v>283190</v>
      </c>
      <c r="H66" s="77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  <c r="IR66" s="6"/>
      <c r="IS66" s="6"/>
      <c r="IT66" s="7"/>
    </row>
    <row r="67" spans="1:254" ht="24" customHeight="1">
      <c r="A67" s="121" t="s">
        <v>156</v>
      </c>
      <c r="B67" s="122"/>
      <c r="C67" s="123"/>
      <c r="D67" s="123"/>
      <c r="E67" s="123"/>
      <c r="F67" s="124"/>
      <c r="G67" s="71">
        <f>G66*10%</f>
        <v>28319</v>
      </c>
      <c r="H67" s="77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  <c r="IT67" s="7"/>
    </row>
    <row r="68" spans="1:254" ht="24" customHeight="1">
      <c r="A68" s="121" t="s">
        <v>96</v>
      </c>
      <c r="B68" s="122"/>
      <c r="C68" s="123"/>
      <c r="D68" s="123"/>
      <c r="E68" s="123"/>
      <c r="F68" s="124"/>
      <c r="G68" s="71">
        <f>G66+G67</f>
        <v>311509</v>
      </c>
      <c r="H68" s="77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7"/>
    </row>
    <row r="69" spans="1:254" ht="24" customHeight="1">
      <c r="A69" s="121" t="s">
        <v>157</v>
      </c>
      <c r="B69" s="122"/>
      <c r="C69" s="123"/>
      <c r="D69" s="123"/>
      <c r="E69" s="123"/>
      <c r="F69" s="124"/>
      <c r="G69" s="71">
        <f>G68*0.9</f>
        <v>280358.10000000003</v>
      </c>
      <c r="H69" s="77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7"/>
    </row>
    <row r="70" spans="1:254" ht="26.25" customHeight="1" thickBot="1">
      <c r="A70" s="131" t="s">
        <v>97</v>
      </c>
      <c r="B70" s="132"/>
      <c r="C70" s="133"/>
      <c r="D70" s="133"/>
      <c r="E70" s="133"/>
      <c r="F70" s="134"/>
      <c r="G70" s="83">
        <f>G69*0.06</f>
        <v>16821.486000000001</v>
      </c>
      <c r="H70" s="77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7"/>
    </row>
    <row r="71" spans="1:254" ht="26" customHeight="1" thickBot="1">
      <c r="A71" s="135" t="s">
        <v>155</v>
      </c>
      <c r="B71" s="136"/>
      <c r="C71" s="137"/>
      <c r="D71" s="137"/>
      <c r="E71" s="137"/>
      <c r="F71" s="138"/>
      <c r="G71" s="89">
        <f>G69+G70</f>
        <v>297179.58600000001</v>
      </c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  <c r="DF71" s="22"/>
      <c r="DG71" s="22"/>
      <c r="DH71" s="22"/>
      <c r="DI71" s="22"/>
      <c r="DJ71" s="22"/>
      <c r="DK71" s="22"/>
      <c r="DL71" s="22"/>
      <c r="DM71" s="22"/>
      <c r="DN71" s="22"/>
      <c r="DO71" s="22"/>
      <c r="DP71" s="22"/>
      <c r="DQ71" s="22"/>
      <c r="DR71" s="22"/>
      <c r="DS71" s="22"/>
      <c r="DT71" s="22"/>
      <c r="DU71" s="22"/>
      <c r="DV71" s="22"/>
      <c r="DW71" s="22"/>
      <c r="DX71" s="22"/>
      <c r="DY71" s="22"/>
      <c r="DZ71" s="22"/>
      <c r="EA71" s="22"/>
      <c r="EB71" s="22"/>
      <c r="EC71" s="22"/>
      <c r="ED71" s="22"/>
      <c r="EE71" s="22"/>
      <c r="EF71" s="22"/>
      <c r="EG71" s="22"/>
      <c r="EH71" s="22"/>
      <c r="EI71" s="22"/>
      <c r="EJ71" s="22"/>
      <c r="EK71" s="22"/>
      <c r="EL71" s="22"/>
      <c r="EM71" s="22"/>
      <c r="EN71" s="22"/>
      <c r="EO71" s="22"/>
      <c r="EP71" s="22"/>
      <c r="EQ71" s="22"/>
      <c r="ER71" s="22"/>
      <c r="ES71" s="22"/>
      <c r="ET71" s="22"/>
      <c r="EU71" s="22"/>
      <c r="EV71" s="22"/>
      <c r="EW71" s="22"/>
      <c r="EX71" s="22"/>
      <c r="EY71" s="22"/>
      <c r="EZ71" s="22"/>
      <c r="FA71" s="22"/>
      <c r="FB71" s="22"/>
      <c r="FC71" s="22"/>
      <c r="FD71" s="22"/>
      <c r="FE71" s="22"/>
      <c r="FF71" s="22"/>
      <c r="FG71" s="22"/>
      <c r="FH71" s="22"/>
      <c r="FI71" s="22"/>
      <c r="FJ71" s="22"/>
      <c r="FK71" s="22"/>
      <c r="FL71" s="22"/>
      <c r="FM71" s="22"/>
      <c r="FN71" s="22"/>
      <c r="FO71" s="22"/>
      <c r="FP71" s="22"/>
      <c r="FQ71" s="22"/>
      <c r="FR71" s="22"/>
      <c r="FS71" s="22"/>
      <c r="FT71" s="22"/>
      <c r="FU71" s="22"/>
      <c r="FV71" s="22"/>
      <c r="FW71" s="22"/>
      <c r="FX71" s="22"/>
      <c r="FY71" s="22"/>
      <c r="FZ71" s="22"/>
      <c r="GA71" s="22"/>
      <c r="GB71" s="22"/>
      <c r="GC71" s="22"/>
      <c r="GD71" s="22"/>
      <c r="GE71" s="22"/>
      <c r="GF71" s="22"/>
      <c r="GG71" s="22"/>
      <c r="GH71" s="22"/>
      <c r="GI71" s="22"/>
      <c r="GJ71" s="22"/>
      <c r="GK71" s="22"/>
      <c r="GL71" s="22"/>
      <c r="GM71" s="22"/>
      <c r="GN71" s="22"/>
      <c r="GO71" s="22"/>
      <c r="GP71" s="22"/>
      <c r="GQ71" s="22"/>
      <c r="GR71" s="22"/>
      <c r="GS71" s="22"/>
      <c r="GT71" s="22"/>
      <c r="GU71" s="22"/>
      <c r="GV71" s="22"/>
      <c r="GW71" s="22"/>
      <c r="GX71" s="22"/>
      <c r="GY71" s="22"/>
      <c r="GZ71" s="22"/>
      <c r="HA71" s="22"/>
      <c r="HB71" s="22"/>
      <c r="HC71" s="22"/>
      <c r="HD71" s="22"/>
      <c r="HE71" s="22"/>
      <c r="HF71" s="22"/>
      <c r="HG71" s="22"/>
      <c r="HH71" s="22"/>
      <c r="HI71" s="22"/>
      <c r="HJ71" s="22"/>
      <c r="HK71" s="22"/>
      <c r="HL71" s="22"/>
      <c r="HM71" s="22"/>
      <c r="HN71" s="22"/>
      <c r="HO71" s="22"/>
      <c r="HP71" s="22"/>
      <c r="HQ71" s="22"/>
      <c r="HR71" s="22"/>
      <c r="HS71" s="22"/>
      <c r="HT71" s="22"/>
      <c r="HU71" s="22"/>
      <c r="HV71" s="22"/>
      <c r="HW71" s="22"/>
      <c r="HX71" s="22"/>
      <c r="HY71" s="22"/>
      <c r="HZ71" s="22"/>
      <c r="IA71" s="22"/>
      <c r="IB71" s="22"/>
      <c r="IC71" s="22"/>
      <c r="ID71" s="22"/>
      <c r="IE71" s="22"/>
      <c r="IF71" s="22"/>
      <c r="IG71" s="22"/>
      <c r="IH71" s="22"/>
      <c r="II71" s="22"/>
      <c r="IJ71" s="22"/>
      <c r="IK71" s="22"/>
      <c r="IL71" s="22"/>
      <c r="IM71" s="22"/>
      <c r="IN71" s="22"/>
      <c r="IO71" s="22"/>
      <c r="IP71" s="22"/>
      <c r="IQ71" s="22"/>
      <c r="IR71" s="22"/>
      <c r="IS71" s="22"/>
      <c r="IT71" s="23"/>
    </row>
    <row r="72" spans="1:254" ht="17" customHeight="1">
      <c r="A72" s="142" t="s">
        <v>132</v>
      </c>
      <c r="B72" s="84" t="s">
        <v>133</v>
      </c>
      <c r="C72" s="85" t="s">
        <v>134</v>
      </c>
      <c r="D72" s="86">
        <v>1</v>
      </c>
      <c r="E72" s="86">
        <v>15</v>
      </c>
      <c r="F72" s="87">
        <v>400</v>
      </c>
      <c r="G72" s="88">
        <f>D72*E72*F72*0.8</f>
        <v>4800</v>
      </c>
      <c r="H72" s="77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  <c r="IT72" s="7"/>
    </row>
    <row r="73" spans="1:254" ht="17" customHeight="1">
      <c r="A73" s="142"/>
      <c r="B73" s="46" t="s">
        <v>135</v>
      </c>
      <c r="C73" s="47"/>
      <c r="D73" s="48">
        <v>2</v>
      </c>
      <c r="E73" s="48">
        <v>1</v>
      </c>
      <c r="F73" s="49">
        <v>3000</v>
      </c>
      <c r="G73" s="67">
        <f t="shared" ref="G73:G78" si="7">D73*E73*F73*0.8</f>
        <v>4800</v>
      </c>
      <c r="H73" s="77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6"/>
      <c r="HH73" s="6"/>
      <c r="HI73" s="6"/>
      <c r="HJ73" s="6"/>
      <c r="HK73" s="6"/>
      <c r="HL73" s="6"/>
      <c r="HM73" s="6"/>
      <c r="HN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  <c r="IA73" s="6"/>
      <c r="IB73" s="6"/>
      <c r="IC73" s="6"/>
      <c r="ID73" s="6"/>
      <c r="IE73" s="6"/>
      <c r="IF73" s="6"/>
      <c r="IG73" s="6"/>
      <c r="IH73" s="6"/>
      <c r="II73" s="6"/>
      <c r="IJ73" s="6"/>
      <c r="IK73" s="6"/>
      <c r="IL73" s="6"/>
      <c r="IM73" s="6"/>
      <c r="IN73" s="6"/>
      <c r="IO73" s="6"/>
      <c r="IP73" s="6"/>
      <c r="IQ73" s="6"/>
      <c r="IR73" s="6"/>
      <c r="IS73" s="6"/>
      <c r="IT73" s="7"/>
    </row>
    <row r="74" spans="1:254" ht="17" customHeight="1">
      <c r="A74" s="142"/>
      <c r="B74" s="50" t="s">
        <v>136</v>
      </c>
      <c r="C74" s="46" t="s">
        <v>137</v>
      </c>
      <c r="D74" s="48">
        <v>1</v>
      </c>
      <c r="E74" s="48">
        <v>150</v>
      </c>
      <c r="F74" s="49">
        <v>5</v>
      </c>
      <c r="G74" s="67">
        <f t="shared" si="7"/>
        <v>600</v>
      </c>
      <c r="H74" s="77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6"/>
      <c r="IS74" s="6"/>
      <c r="IT74" s="7"/>
    </row>
    <row r="75" spans="1:254" ht="17" customHeight="1">
      <c r="A75" s="142"/>
      <c r="B75" s="50" t="s">
        <v>138</v>
      </c>
      <c r="C75" s="46" t="s">
        <v>139</v>
      </c>
      <c r="D75" s="48">
        <v>1</v>
      </c>
      <c r="E75" s="48">
        <v>110</v>
      </c>
      <c r="F75" s="49">
        <v>4</v>
      </c>
      <c r="G75" s="67">
        <f t="shared" si="7"/>
        <v>352</v>
      </c>
      <c r="H75" s="77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  <c r="IT75" s="7"/>
    </row>
    <row r="76" spans="1:254" ht="17" customHeight="1">
      <c r="A76" s="142"/>
      <c r="B76" s="50" t="s">
        <v>140</v>
      </c>
      <c r="C76" s="46" t="s">
        <v>141</v>
      </c>
      <c r="D76" s="48">
        <v>1</v>
      </c>
      <c r="E76" s="48">
        <v>100</v>
      </c>
      <c r="F76" s="49">
        <v>4</v>
      </c>
      <c r="G76" s="67">
        <f t="shared" si="7"/>
        <v>320</v>
      </c>
      <c r="H76" s="77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6"/>
      <c r="IS76" s="6"/>
      <c r="IT76" s="7"/>
    </row>
    <row r="77" spans="1:254" ht="17" customHeight="1">
      <c r="A77" s="142"/>
      <c r="B77" s="50" t="s">
        <v>142</v>
      </c>
      <c r="C77" s="46" t="s">
        <v>28</v>
      </c>
      <c r="D77" s="48">
        <v>1</v>
      </c>
      <c r="E77" s="48">
        <v>3</v>
      </c>
      <c r="F77" s="49">
        <v>280</v>
      </c>
      <c r="G77" s="67">
        <f t="shared" si="7"/>
        <v>672</v>
      </c>
      <c r="H77" s="77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  <c r="IT77" s="7"/>
    </row>
    <row r="78" spans="1:254" ht="17" customHeight="1">
      <c r="A78" s="142"/>
      <c r="B78" s="51" t="s">
        <v>143</v>
      </c>
      <c r="C78" s="51" t="s">
        <v>144</v>
      </c>
      <c r="D78" s="52">
        <v>1</v>
      </c>
      <c r="E78" s="52">
        <v>2</v>
      </c>
      <c r="F78" s="49">
        <v>2000</v>
      </c>
      <c r="G78" s="67">
        <f t="shared" si="7"/>
        <v>3200</v>
      </c>
      <c r="H78" s="77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  <c r="IQ78" s="6"/>
      <c r="IR78" s="6"/>
      <c r="IS78" s="6"/>
      <c r="IT78" s="7"/>
    </row>
    <row r="79" spans="1:254" ht="17" customHeight="1">
      <c r="A79" s="142"/>
      <c r="B79" s="139" t="s">
        <v>150</v>
      </c>
      <c r="C79" s="53"/>
      <c r="D79" s="54">
        <v>1</v>
      </c>
      <c r="E79" s="54">
        <v>1</v>
      </c>
      <c r="F79" s="64">
        <v>1100</v>
      </c>
      <c r="G79" s="72">
        <f t="shared" ref="G79:G88" si="8">D79*E79*F79</f>
        <v>1100</v>
      </c>
      <c r="H79" s="77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  <c r="IR79" s="6"/>
      <c r="IS79" s="6"/>
      <c r="IT79" s="7"/>
    </row>
    <row r="80" spans="1:254" ht="17" customHeight="1">
      <c r="A80" s="142"/>
      <c r="B80" s="140"/>
      <c r="C80" s="53"/>
      <c r="D80" s="54">
        <v>1</v>
      </c>
      <c r="E80" s="54">
        <v>1</v>
      </c>
      <c r="F80" s="64">
        <v>8579</v>
      </c>
      <c r="G80" s="72">
        <f t="shared" si="8"/>
        <v>8579</v>
      </c>
      <c r="H80" s="77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6"/>
      <c r="IS80" s="6"/>
      <c r="IT80" s="6"/>
    </row>
    <row r="81" spans="1:254" ht="17" customHeight="1">
      <c r="A81" s="142"/>
      <c r="B81" s="140"/>
      <c r="C81" s="53"/>
      <c r="D81" s="54">
        <v>1</v>
      </c>
      <c r="E81" s="54">
        <v>1</v>
      </c>
      <c r="F81" s="64">
        <v>454</v>
      </c>
      <c r="G81" s="72">
        <f t="shared" si="8"/>
        <v>454</v>
      </c>
      <c r="H81" s="77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</row>
    <row r="82" spans="1:254" ht="17" customHeight="1">
      <c r="A82" s="142"/>
      <c r="B82" s="140"/>
      <c r="C82" s="53"/>
      <c r="D82" s="54">
        <v>1</v>
      </c>
      <c r="E82" s="54">
        <v>1</v>
      </c>
      <c r="F82" s="64">
        <v>18</v>
      </c>
      <c r="G82" s="72">
        <f t="shared" si="8"/>
        <v>18</v>
      </c>
      <c r="H82" s="77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  <c r="IT82" s="6"/>
    </row>
    <row r="83" spans="1:254" ht="17" customHeight="1">
      <c r="A83" s="142"/>
      <c r="B83" s="140"/>
      <c r="C83" s="53"/>
      <c r="D83" s="54">
        <v>1</v>
      </c>
      <c r="E83" s="54">
        <v>1</v>
      </c>
      <c r="F83" s="64">
        <v>47</v>
      </c>
      <c r="G83" s="72">
        <f t="shared" si="8"/>
        <v>47</v>
      </c>
      <c r="H83" s="77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  <c r="IT83" s="6"/>
    </row>
    <row r="84" spans="1:254" ht="17" customHeight="1">
      <c r="A84" s="142"/>
      <c r="B84" s="140"/>
      <c r="C84" s="53"/>
      <c r="D84" s="54">
        <v>1</v>
      </c>
      <c r="E84" s="54">
        <v>1</v>
      </c>
      <c r="F84" s="64">
        <v>16</v>
      </c>
      <c r="G84" s="72">
        <f t="shared" si="8"/>
        <v>16</v>
      </c>
      <c r="H84" s="77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</row>
    <row r="85" spans="1:254" ht="17" customHeight="1">
      <c r="A85" s="142"/>
      <c r="B85" s="140"/>
      <c r="C85" s="53"/>
      <c r="D85" s="54">
        <v>1</v>
      </c>
      <c r="E85" s="54">
        <v>1</v>
      </c>
      <c r="F85" s="64">
        <v>1200</v>
      </c>
      <c r="G85" s="72">
        <f t="shared" si="8"/>
        <v>1200</v>
      </c>
      <c r="H85" s="77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</row>
    <row r="86" spans="1:254" ht="17" customHeight="1">
      <c r="A86" s="142"/>
      <c r="B86" s="141"/>
      <c r="C86" s="53"/>
      <c r="D86" s="54">
        <v>1</v>
      </c>
      <c r="E86" s="54">
        <v>1</v>
      </c>
      <c r="F86" s="55">
        <v>5562</v>
      </c>
      <c r="G86" s="72">
        <f t="shared" si="8"/>
        <v>5562</v>
      </c>
      <c r="H86" s="77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</row>
    <row r="87" spans="1:254" ht="17" customHeight="1">
      <c r="A87" s="142"/>
      <c r="B87" s="65" t="s">
        <v>151</v>
      </c>
      <c r="C87" s="53" t="s">
        <v>154</v>
      </c>
      <c r="D87" s="54">
        <v>1</v>
      </c>
      <c r="E87" s="54">
        <v>1</v>
      </c>
      <c r="F87" s="55">
        <v>29700</v>
      </c>
      <c r="G87" s="72">
        <f t="shared" si="8"/>
        <v>29700</v>
      </c>
      <c r="H87" s="77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</row>
    <row r="88" spans="1:254" ht="17" customHeight="1">
      <c r="A88" s="143"/>
      <c r="B88" s="65" t="s">
        <v>152</v>
      </c>
      <c r="C88" s="53" t="s">
        <v>153</v>
      </c>
      <c r="D88" s="54">
        <v>1</v>
      </c>
      <c r="E88" s="54">
        <v>1</v>
      </c>
      <c r="F88" s="55">
        <v>87104.3</v>
      </c>
      <c r="G88" s="72">
        <f t="shared" si="8"/>
        <v>87104.3</v>
      </c>
      <c r="H88" s="77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</row>
    <row r="89" spans="1:254" ht="22" customHeight="1">
      <c r="A89" s="125" t="s">
        <v>148</v>
      </c>
      <c r="B89" s="126"/>
      <c r="C89" s="127"/>
      <c r="D89" s="127"/>
      <c r="E89" s="127"/>
      <c r="F89" s="127"/>
      <c r="G89" s="73">
        <f>SUM(G72:G88)</f>
        <v>148524.29999999999</v>
      </c>
      <c r="H89" s="77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</row>
    <row r="90" spans="1:254" ht="22" customHeight="1">
      <c r="A90" s="125" t="s">
        <v>95</v>
      </c>
      <c r="B90" s="126"/>
      <c r="C90" s="127"/>
      <c r="D90" s="127"/>
      <c r="E90" s="127"/>
      <c r="F90" s="127"/>
      <c r="G90" s="73">
        <f>G89*10%</f>
        <v>14852.43</v>
      </c>
      <c r="H90" s="77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</row>
    <row r="91" spans="1:254" ht="22" customHeight="1">
      <c r="A91" s="125" t="s">
        <v>96</v>
      </c>
      <c r="B91" s="126"/>
      <c r="C91" s="127"/>
      <c r="D91" s="127"/>
      <c r="E91" s="127"/>
      <c r="F91" s="127"/>
      <c r="G91" s="73">
        <f>G90+G89</f>
        <v>163376.72999999998</v>
      </c>
      <c r="H91" s="77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</row>
    <row r="92" spans="1:254" ht="22" customHeight="1" thickBot="1">
      <c r="A92" s="147" t="s">
        <v>97</v>
      </c>
      <c r="B92" s="148"/>
      <c r="C92" s="149"/>
      <c r="D92" s="149"/>
      <c r="E92" s="149"/>
      <c r="F92" s="149"/>
      <c r="G92" s="90">
        <f>G91*6%</f>
        <v>9802.603799999999</v>
      </c>
      <c r="H92" s="77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</row>
    <row r="93" spans="1:254" ht="30" customHeight="1" thickBot="1">
      <c r="A93" s="145" t="s">
        <v>146</v>
      </c>
      <c r="B93" s="146"/>
      <c r="C93" s="146"/>
      <c r="D93" s="146"/>
      <c r="E93" s="146"/>
      <c r="F93" s="146"/>
      <c r="G93" s="92">
        <f>G92+G91</f>
        <v>173179.33379999999</v>
      </c>
      <c r="H93" s="75"/>
    </row>
    <row r="94" spans="1:254" s="57" customFormat="1" ht="36" customHeight="1">
      <c r="A94" s="144" t="s">
        <v>149</v>
      </c>
      <c r="B94" s="144"/>
      <c r="C94" s="144"/>
      <c r="D94" s="144"/>
      <c r="E94" s="144"/>
      <c r="F94" s="144"/>
      <c r="G94" s="91">
        <v>470000</v>
      </c>
      <c r="H94" s="82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6"/>
      <c r="AO94" s="56"/>
      <c r="AP94" s="56"/>
      <c r="AQ94" s="56"/>
      <c r="AR94" s="56"/>
      <c r="AS94" s="56"/>
      <c r="AT94" s="56"/>
      <c r="AU94" s="56"/>
      <c r="AV94" s="56"/>
      <c r="AW94" s="56"/>
      <c r="AX94" s="56"/>
      <c r="AY94" s="56"/>
      <c r="AZ94" s="56"/>
      <c r="BA94" s="56"/>
      <c r="BB94" s="56"/>
      <c r="BC94" s="56"/>
      <c r="BD94" s="56"/>
      <c r="BE94" s="56"/>
      <c r="BF94" s="56"/>
      <c r="BG94" s="56"/>
      <c r="BH94" s="56"/>
      <c r="BI94" s="56"/>
      <c r="BJ94" s="56"/>
      <c r="BK94" s="56"/>
      <c r="BL94" s="56"/>
      <c r="BM94" s="56"/>
      <c r="BN94" s="56"/>
      <c r="BO94" s="56"/>
      <c r="BP94" s="56"/>
      <c r="BQ94" s="56"/>
      <c r="BR94" s="56"/>
      <c r="BS94" s="56"/>
      <c r="BT94" s="56"/>
      <c r="BU94" s="56"/>
      <c r="BV94" s="56"/>
      <c r="BW94" s="56"/>
      <c r="BX94" s="56"/>
      <c r="BY94" s="56"/>
      <c r="BZ94" s="56"/>
      <c r="CA94" s="56"/>
      <c r="CB94" s="56"/>
      <c r="CC94" s="56"/>
      <c r="CD94" s="56"/>
      <c r="CE94" s="56"/>
      <c r="CF94" s="56"/>
      <c r="CG94" s="56"/>
      <c r="CH94" s="56"/>
      <c r="CI94" s="56"/>
      <c r="CJ94" s="56"/>
      <c r="CK94" s="56"/>
      <c r="CL94" s="56"/>
      <c r="CM94" s="56"/>
      <c r="CN94" s="56"/>
      <c r="CO94" s="56"/>
      <c r="CP94" s="56"/>
      <c r="CQ94" s="56"/>
      <c r="CR94" s="56"/>
      <c r="CS94" s="56"/>
      <c r="CT94" s="56"/>
      <c r="CU94" s="56"/>
      <c r="CV94" s="56"/>
      <c r="CW94" s="56"/>
      <c r="CX94" s="56"/>
      <c r="CY94" s="56"/>
      <c r="CZ94" s="56"/>
      <c r="DA94" s="56"/>
      <c r="DB94" s="56"/>
      <c r="DC94" s="56"/>
      <c r="DD94" s="56"/>
      <c r="DE94" s="56"/>
      <c r="DF94" s="56"/>
      <c r="DG94" s="56"/>
      <c r="DH94" s="56"/>
      <c r="DI94" s="56"/>
      <c r="DJ94" s="56"/>
      <c r="DK94" s="56"/>
      <c r="DL94" s="56"/>
      <c r="DM94" s="56"/>
      <c r="DN94" s="56"/>
      <c r="DO94" s="56"/>
      <c r="DP94" s="56"/>
      <c r="DQ94" s="56"/>
      <c r="DR94" s="56"/>
      <c r="DS94" s="56"/>
      <c r="DT94" s="56"/>
      <c r="DU94" s="56"/>
      <c r="DV94" s="56"/>
      <c r="DW94" s="56"/>
      <c r="DX94" s="56"/>
      <c r="DY94" s="56"/>
      <c r="DZ94" s="56"/>
      <c r="EA94" s="56"/>
      <c r="EB94" s="56"/>
      <c r="EC94" s="56"/>
      <c r="ED94" s="56"/>
      <c r="EE94" s="56"/>
      <c r="EF94" s="56"/>
      <c r="EG94" s="56"/>
      <c r="EH94" s="56"/>
      <c r="EI94" s="56"/>
      <c r="EJ94" s="56"/>
      <c r="EK94" s="56"/>
      <c r="EL94" s="56"/>
      <c r="EM94" s="56"/>
      <c r="EN94" s="56"/>
      <c r="EO94" s="56"/>
      <c r="EP94" s="56"/>
      <c r="EQ94" s="56"/>
      <c r="ER94" s="56"/>
      <c r="ES94" s="56"/>
      <c r="ET94" s="56"/>
      <c r="EU94" s="56"/>
      <c r="EV94" s="56"/>
      <c r="EW94" s="56"/>
      <c r="EX94" s="56"/>
      <c r="EY94" s="56"/>
      <c r="EZ94" s="56"/>
      <c r="FA94" s="56"/>
      <c r="FB94" s="56"/>
      <c r="FC94" s="56"/>
      <c r="FD94" s="56"/>
      <c r="FE94" s="56"/>
      <c r="FF94" s="56"/>
      <c r="FG94" s="56"/>
      <c r="FH94" s="56"/>
      <c r="FI94" s="56"/>
      <c r="FJ94" s="56"/>
      <c r="FK94" s="56"/>
      <c r="FL94" s="56"/>
      <c r="FM94" s="56"/>
      <c r="FN94" s="56"/>
      <c r="FO94" s="56"/>
      <c r="FP94" s="56"/>
      <c r="FQ94" s="56"/>
      <c r="FR94" s="56"/>
      <c r="FS94" s="56"/>
      <c r="FT94" s="56"/>
      <c r="FU94" s="56"/>
      <c r="FV94" s="56"/>
      <c r="FW94" s="56"/>
      <c r="FX94" s="56"/>
      <c r="FY94" s="56"/>
      <c r="FZ94" s="56"/>
      <c r="GA94" s="56"/>
      <c r="GB94" s="56"/>
      <c r="GC94" s="56"/>
      <c r="GD94" s="56"/>
      <c r="GE94" s="56"/>
      <c r="GF94" s="56"/>
      <c r="GG94" s="56"/>
      <c r="GH94" s="56"/>
      <c r="GI94" s="56"/>
      <c r="GJ94" s="56"/>
      <c r="GK94" s="56"/>
      <c r="GL94" s="56"/>
      <c r="GM94" s="56"/>
      <c r="GN94" s="56"/>
      <c r="GO94" s="56"/>
      <c r="GP94" s="56"/>
      <c r="GQ94" s="56"/>
      <c r="GR94" s="56"/>
      <c r="GS94" s="56"/>
      <c r="GT94" s="56"/>
      <c r="GU94" s="56"/>
      <c r="GV94" s="56"/>
      <c r="GW94" s="56"/>
      <c r="GX94" s="56"/>
      <c r="GY94" s="56"/>
      <c r="GZ94" s="56"/>
      <c r="HA94" s="56"/>
      <c r="HB94" s="56"/>
      <c r="HC94" s="56"/>
      <c r="HD94" s="56"/>
      <c r="HE94" s="56"/>
      <c r="HF94" s="56"/>
      <c r="HG94" s="56"/>
      <c r="HH94" s="56"/>
      <c r="HI94" s="56"/>
      <c r="HJ94" s="56"/>
      <c r="HK94" s="56"/>
      <c r="HL94" s="56"/>
      <c r="HM94" s="56"/>
      <c r="HN94" s="56"/>
      <c r="HO94" s="56"/>
      <c r="HP94" s="56"/>
      <c r="HQ94" s="56"/>
      <c r="HR94" s="56"/>
      <c r="HS94" s="56"/>
      <c r="HT94" s="56"/>
      <c r="HU94" s="56"/>
      <c r="HV94" s="56"/>
      <c r="HW94" s="56"/>
      <c r="HX94" s="56"/>
      <c r="HY94" s="56"/>
      <c r="HZ94" s="56"/>
      <c r="IA94" s="56"/>
      <c r="IB94" s="56"/>
      <c r="IC94" s="56"/>
      <c r="ID94" s="56"/>
      <c r="IE94" s="56"/>
      <c r="IF94" s="56"/>
      <c r="IG94" s="56"/>
      <c r="IH94" s="56"/>
      <c r="II94" s="56"/>
      <c r="IJ94" s="56"/>
      <c r="IK94" s="56"/>
      <c r="IL94" s="56"/>
      <c r="IM94" s="56"/>
      <c r="IN94" s="56"/>
      <c r="IO94" s="56"/>
      <c r="IP94" s="56"/>
      <c r="IQ94" s="56"/>
      <c r="IR94" s="56"/>
      <c r="IS94" s="56"/>
      <c r="IT94" s="56"/>
    </row>
    <row r="95" spans="1:254" ht="34" customHeight="1">
      <c r="G95" s="74"/>
    </row>
  </sheetData>
  <mergeCells count="27">
    <mergeCell ref="A94:F94"/>
    <mergeCell ref="A93:F93"/>
    <mergeCell ref="A90:F90"/>
    <mergeCell ref="A92:F92"/>
    <mergeCell ref="A91:F91"/>
    <mergeCell ref="A63:A64"/>
    <mergeCell ref="A67:F67"/>
    <mergeCell ref="A89:F89"/>
    <mergeCell ref="A56:A60"/>
    <mergeCell ref="A66:F66"/>
    <mergeCell ref="B65:C65"/>
    <mergeCell ref="A70:F70"/>
    <mergeCell ref="A71:F71"/>
    <mergeCell ref="A68:F68"/>
    <mergeCell ref="B79:B86"/>
    <mergeCell ref="A72:A88"/>
    <mergeCell ref="A69:F69"/>
    <mergeCell ref="A1:G1"/>
    <mergeCell ref="A50:A55"/>
    <mergeCell ref="A4:A14"/>
    <mergeCell ref="C2:G2"/>
    <mergeCell ref="A22:A23"/>
    <mergeCell ref="A15:A21"/>
    <mergeCell ref="A24:A31"/>
    <mergeCell ref="A32:A40"/>
    <mergeCell ref="A41:A49"/>
    <mergeCell ref="A3:B3"/>
  </mergeCells>
  <phoneticPr fontId="5" type="noConversion"/>
  <conditionalFormatting sqref="F3:G3 F62:G65 G4:G62 G66:G92">
    <cfRule type="cellIs" dxfId="0" priority="6" stopIfTrue="1" operator="lessThan">
      <formula>0</formula>
    </cfRule>
  </conditionalFormatting>
  <pageMargins left="0.25" right="0.25" top="0.75" bottom="0.75" header="0.3" footer="0.3"/>
  <pageSetup orientation="portrait"/>
  <headerFooter>
    <oddFooter>&amp;C&amp;"Helvetica,Regular"&amp;12&amp;K000000&amp;P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sqref="A1:A7"/>
    </sheetView>
  </sheetViews>
  <sheetFormatPr baseColWidth="10" defaultColWidth="11" defaultRowHeight="14" x14ac:dyDescent="0"/>
  <cols>
    <col min="1" max="1" width="15" customWidth="1"/>
  </cols>
  <sheetData>
    <row r="1" spans="1:1">
      <c r="A1" s="63">
        <v>1100</v>
      </c>
    </row>
    <row r="2" spans="1:1">
      <c r="A2" s="63">
        <v>8579</v>
      </c>
    </row>
    <row r="3" spans="1:1">
      <c r="A3" s="63">
        <v>454</v>
      </c>
    </row>
    <row r="4" spans="1:1">
      <c r="A4" s="63">
        <v>18</v>
      </c>
    </row>
    <row r="5" spans="1:1">
      <c r="A5" s="63">
        <v>47</v>
      </c>
    </row>
    <row r="6" spans="1:1">
      <c r="A6" s="63">
        <v>16</v>
      </c>
    </row>
    <row r="7" spans="1:1">
      <c r="A7" s="63">
        <v>1200</v>
      </c>
    </row>
  </sheetData>
  <phoneticPr fontId="5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</vt:lpstr>
      <vt:lpstr>工作表1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cct</cp:lastModifiedBy>
  <dcterms:created xsi:type="dcterms:W3CDTF">2017-08-28T08:41:44Z</dcterms:created>
  <dcterms:modified xsi:type="dcterms:W3CDTF">2017-09-13T09:08:26Z</dcterms:modified>
</cp:coreProperties>
</file>