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<sst xmlns="http://schemas.openxmlformats.org/spreadsheetml/2006/main" count="119" uniqueCount="90">
  <si>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【借款报销单】</t>
  </si>
  <si>
    <t>团号：HMJB-241106-NND294</t>
  </si>
  <si>
    <t>会议日期：2024年11月6-10日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</si>
  <si>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</si>
  <si>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</si>
  <si>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</si>
  <si>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</si>
  <si>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</si>
  <si>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</si>
  <si>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</si>
  <si>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</si>
  <si>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</si>
  <si>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</si>
  <si>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</si>
  <si>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</si>
  <si>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</si>
  <si>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</si>
  <si>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</si>
  <si>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</si>
  <si>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</si>
  <si>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</si>
  <si>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</si>
  <si>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</si>
  <si>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</si>
  <si>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</si>
  <si>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</si>
  <si>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</si>
  <si>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</si>
  <si>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</si>
  <si>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</si>
  <si>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</si>
  <si>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</si>
  <si>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</si>
  <si>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</si>
  <si>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</si>
  <si>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</si>
  <si>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</si>
  <si>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</si>
  <si>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</si>
  <si>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</si>
  <si>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</si>
  <si>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</si>
  <si>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吕庆国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</si>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</sst>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Calibri"/>
      <charset val="136"/>
      <scheme val="minor"/>
    </font>
    <font>
      <sz val="12"/>
      <color theme="1"/>
      <name val="Calibri"/>
      <charset val="136"/>
      <scheme val="minor"/>
    </font>
    <font>
      <b/>
      <sz val="12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 wrapText="1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78" fontId="7" fillId="3" borderId="11" xfId="49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1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240" y="19050"/>
          <a:ext cx="127000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1953125" style="64" customWidth="1"/>
    <col min="2" max="2" width="23.3984375" style="65" customWidth="1"/>
    <col min="3" max="3" width="11.3984375" style="66" customWidth="1"/>
    <col min="4" max="4" width="9.1953125" style="65" customWidth="1"/>
    <col min="5" max="5" width="12.8046875" style="65" customWidth="1"/>
    <col min="6" max="6" width="12.1953125" style="65" customWidth="1"/>
    <col min="7" max="7" width="15.59375" style="65" customWidth="1"/>
    <col min="8" max="8" width="11.8046875" style="65" customWidth="1"/>
    <col min="9" max="9" width="24.8046875" style="65" customWidth="1"/>
    <col min="10" max="10" width="39.398437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78" t="s">
        <v>41</v>
      </c>
      <c r="C45" s="79"/>
      <c r="D45" s="80"/>
      <c r="E45" s="79">
        <f t="shared" si="2"/>
        <v>0</v>
      </c>
      <c r="F45" s="98">
        <v>86</v>
      </c>
      <c r="G45" s="79">
        <v>0</v>
      </c>
      <c r="H45" s="79">
        <f>F45+G45</f>
        <v>86</v>
      </c>
      <c r="I45" s="99" t="s">
        <v>42</v>
      </c>
      <c r="J45" s="88"/>
    </row>
    <row r="46" customHeight="1" spans="1:10">
      <c r="A46" s="97"/>
      <c r="B46" s="78"/>
      <c r="C46" s="79"/>
      <c r="D46" s="80"/>
      <c r="E46" s="79"/>
      <c r="F46" s="98">
        <v>86</v>
      </c>
      <c r="G46" s="79">
        <v>0</v>
      </c>
      <c r="H46" s="79">
        <f t="shared" ref="H46:H51" si="19">F46+G46</f>
        <v>86</v>
      </c>
      <c r="I46" s="99" t="s">
        <v>42</v>
      </c>
      <c r="J46" s="97"/>
    </row>
    <row r="47" customHeight="1" spans="1:10">
      <c r="A47" s="97"/>
      <c r="B47" s="78"/>
      <c r="C47" s="79"/>
      <c r="D47" s="80"/>
      <c r="E47" s="79"/>
      <c r="F47" s="98"/>
      <c r="G47" s="79">
        <v>0</v>
      </c>
      <c r="H47" s="79">
        <f t="shared" si="19"/>
        <v>0</v>
      </c>
      <c r="I47" s="99"/>
      <c r="J47" s="97"/>
    </row>
    <row r="48" customHeight="1" spans="1:10">
      <c r="A48" s="97"/>
      <c r="B48" s="78"/>
      <c r="C48" s="79"/>
      <c r="D48" s="80"/>
      <c r="E48" s="79"/>
      <c r="F48" s="79">
        <v>0</v>
      </c>
      <c r="G48" s="79">
        <v>0</v>
      </c>
      <c r="H48" s="79">
        <f t="shared" si="19"/>
        <v>0</v>
      </c>
      <c r="I48" s="81"/>
      <c r="J48" s="97"/>
    </row>
    <row r="49" customHeight="1" spans="1:10">
      <c r="A49" s="97"/>
      <c r="B49" s="78"/>
      <c r="C49" s="79"/>
      <c r="D49" s="80"/>
      <c r="E49" s="79"/>
      <c r="F49" s="79">
        <v>0</v>
      </c>
      <c r="G49" s="79">
        <v>0</v>
      </c>
      <c r="H49" s="79">
        <f t="shared" si="19"/>
        <v>0</v>
      </c>
      <c r="I49" s="81"/>
      <c r="J49" s="97"/>
    </row>
    <row r="50" customHeight="1" spans="1:10">
      <c r="A50" s="97"/>
      <c r="B50" s="78"/>
      <c r="C50" s="79"/>
      <c r="D50" s="80"/>
      <c r="E50" s="79"/>
      <c r="F50" s="79">
        <v>0</v>
      </c>
      <c r="G50" s="79">
        <v>0</v>
      </c>
      <c r="H50" s="79">
        <f t="shared" si="19"/>
        <v>0</v>
      </c>
      <c r="I50" s="81"/>
      <c r="J50" s="97"/>
    </row>
    <row r="51" customHeight="1" spans="1:10">
      <c r="A51" s="91"/>
      <c r="B51" s="78"/>
      <c r="C51" s="79"/>
      <c r="D51" s="80"/>
      <c r="E51" s="79"/>
      <c r="F51" s="79">
        <v>0</v>
      </c>
      <c r="G51" s="79">
        <v>0</v>
      </c>
      <c r="H51" s="79">
        <f t="shared" si="19"/>
        <v>0</v>
      </c>
      <c r="I51" s="81"/>
      <c r="J51" s="97"/>
    </row>
    <row r="52" s="63" customFormat="1" customHeight="1" spans="1:10">
      <c r="A52" s="84"/>
      <c r="B52" s="84" t="s">
        <v>43</v>
      </c>
      <c r="C52" s="85">
        <f>SUM(C45)</f>
        <v>0</v>
      </c>
      <c r="D52" s="85">
        <f t="shared" ref="D52:E52" si="20">SUM(D45)</f>
        <v>0</v>
      </c>
      <c r="E52" s="85">
        <f t="shared" si="20"/>
        <v>0</v>
      </c>
      <c r="F52" s="85">
        <f>SUM(F45:F51)</f>
        <v>172</v>
      </c>
      <c r="G52" s="85">
        <f t="shared" ref="G52:H52" si="21">SUM(G45:G51)</f>
        <v>0</v>
      </c>
      <c r="H52" s="85">
        <f t="shared" si="21"/>
        <v>172</v>
      </c>
      <c r="I52" s="86"/>
      <c r="J52" s="91"/>
    </row>
    <row r="53" customHeight="1" spans="1:10">
      <c r="A53" s="84"/>
      <c r="B53" s="84" t="s">
        <v>44</v>
      </c>
      <c r="C53" s="85">
        <f>SUM(C52,C44,C40,C37,C32,C27,C24,C21,C16,C13)</f>
        <v>0</v>
      </c>
      <c r="D53" s="85">
        <f t="shared" ref="D53:H53" si="22">SUM(D52,D44,D40,D37,D32,D27,D24,D21,D16,D13)</f>
        <v>0</v>
      </c>
      <c r="E53" s="85">
        <f t="shared" si="22"/>
        <v>0</v>
      </c>
      <c r="F53" s="85">
        <f t="shared" si="22"/>
        <v>172</v>
      </c>
      <c r="G53" s="85">
        <f t="shared" si="22"/>
        <v>0</v>
      </c>
      <c r="H53" s="85">
        <f t="shared" si="22"/>
        <v>172</v>
      </c>
      <c r="I53" s="86"/>
      <c r="J53" s="81"/>
    </row>
    <row r="57" customHeight="1" spans="1:10">
      <c r="A57" s="100" t="s">
        <v>45</v>
      </c>
      <c r="B57" s="101"/>
      <c r="C57" s="102" t="s">
        <v>46</v>
      </c>
      <c r="D57" s="102"/>
      <c r="E57" s="102" t="s">
        <v>47</v>
      </c>
      <c r="F57" s="102"/>
      <c r="G57" s="102" t="s">
        <v>48</v>
      </c>
      <c r="H57" s="102"/>
      <c r="I57" s="103" t="s">
        <v>49</v>
      </c>
    </row>
    <row r="58" customHeight="1" spans="1:10">
      <c r="A58" s="104">
        <f>E53</f>
        <v>0</v>
      </c>
      <c r="B58" s="105"/>
      <c r="C58" s="105">
        <f>H53</f>
        <v>172</v>
      </c>
      <c r="D58" s="105"/>
      <c r="E58" s="105">
        <f>F53</f>
        <v>172</v>
      </c>
      <c r="F58" s="105"/>
      <c r="G58" s="105">
        <f>G53</f>
        <v>0</v>
      </c>
      <c r="H58" s="105"/>
      <c r="I58" s="106">
        <f>A58-C58</f>
        <v>-172</v>
      </c>
    </row>
    <row r="60" customHeight="1" spans="1:10">
      <c r="A60" s="107" t="s">
        <v>50</v>
      </c>
      <c r="B60" s="108"/>
      <c r="C60" s="109" t="s">
        <v>51</v>
      </c>
      <c r="D60" s="107"/>
      <c r="E60" s="107" t="s">
        <v>52</v>
      </c>
      <c r="F60" s="107"/>
      <c r="G60" s="107" t="s">
        <v>53</v>
      </c>
      <c r="H60" s="107"/>
      <c r="I60" s="10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N41" sqref="N41"/>
    </sheetView>
  </sheetViews>
  <sheetFormatPr defaultColWidth="9" defaultRowHeight="16.8"/>
  <cols>
    <col min="1" max="1" width="3.1953125" customWidth="1"/>
    <col min="2" max="2" width="3.59375" customWidth="1"/>
    <col min="3" max="3" width="5.1953125" customWidth="1"/>
    <col min="4" max="4" width="12.1953125" customWidth="1"/>
    <col min="5" max="5" width="8.3984375" customWidth="1"/>
    <col min="6" max="6" width="18" customWidth="1"/>
    <col min="7" max="7" width="14.8046875" customWidth="1"/>
    <col min="8" max="8" width="13.8046875" customWidth="1"/>
    <col min="9" max="9" width="12" customWidth="1"/>
    <col min="10" max="10" width="11.8046875" customWidth="1"/>
    <col min="11" max="11" width="22.804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8"/>
      <c r="K5" s="9"/>
    </row>
    <row r="6" ht="20" customHeight="1" spans="2:11">
      <c r="B6" s="10"/>
      <c r="C6" s="11"/>
      <c r="D6" s="12" t="s">
        <v>58</v>
      </c>
      <c r="E6" s="12"/>
      <c r="F6" s="13" t="s">
        <v>59</v>
      </c>
      <c r="G6" s="13"/>
      <c r="H6" s="12" t="s">
        <v>60</v>
      </c>
      <c r="I6" s="11"/>
      <c r="J6" s="13" t="s">
        <v>61</v>
      </c>
      <c r="K6" s="14"/>
    </row>
    <row r="7" ht="20" customHeight="1" spans="2:11">
      <c r="B7" s="10"/>
      <c r="C7" s="11"/>
      <c r="D7" s="12" t="s">
        <v>62</v>
      </c>
      <c r="E7" s="12"/>
      <c r="F7" s="15" t="s">
        <v>63</v>
      </c>
      <c r="G7" s="13"/>
      <c r="H7" s="12" t="s">
        <v>64</v>
      </c>
      <c r="I7" s="16"/>
      <c r="J7" s="17" t="s">
        <v>65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66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67</v>
      </c>
      <c r="E10" s="27" t="s">
        <v>68</v>
      </c>
      <c r="F10" s="28"/>
      <c r="G10" s="29" t="s">
        <v>69</v>
      </c>
      <c r="H10" s="28" t="s">
        <v>70</v>
      </c>
      <c r="I10" s="27" t="s">
        <v>71</v>
      </c>
      <c r="J10" s="28"/>
      <c r="K10" s="29" t="s">
        <v>72</v>
      </c>
    </row>
    <row r="11" ht="20" customHeight="1" spans="2:11">
      <c r="B11" s="30">
        <v>1</v>
      </c>
      <c r="C11" s="31"/>
      <c r="D11" s="32" t="s">
        <v>73</v>
      </c>
      <c r="E11" s="33" t="s">
        <v>74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74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75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75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75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75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75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41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44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70</v>
      </c>
      <c r="C23" s="29"/>
      <c r="D23" s="29"/>
      <c r="E23" s="29"/>
      <c r="F23" s="29"/>
      <c r="G23" s="29" t="s">
        <v>76</v>
      </c>
      <c r="H23" s="29"/>
      <c r="I23" s="29"/>
      <c r="J23" s="29"/>
      <c r="K23" s="29" t="s">
        <v>77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78</v>
      </c>
      <c r="C26" s="24"/>
      <c r="D26" s="24"/>
      <c r="E26" s="24"/>
      <c r="F26" s="24" t="s">
        <v>51</v>
      </c>
      <c r="G26" s="24" t="s">
        <v>79</v>
      </c>
      <c r="H26" s="24"/>
      <c r="I26" s="24"/>
      <c r="J26" s="24" t="s">
        <v>53</v>
      </c>
      <c r="K26" s="24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55</v>
      </c>
      <c r="E31" s="7"/>
      <c r="F31" s="8" t="s">
        <v>56</v>
      </c>
      <c r="G31" s="8"/>
      <c r="H31" s="7" t="s">
        <v>57</v>
      </c>
      <c r="I31" s="6"/>
      <c r="J31" s="8" t="s">
        <v>81</v>
      </c>
      <c r="K31" s="9"/>
    </row>
    <row r="32" ht="20" customHeight="1" spans="1:11">
      <c r="B32" s="10"/>
      <c r="C32" s="11"/>
      <c r="D32" s="12" t="s">
        <v>58</v>
      </c>
      <c r="E32" s="12"/>
      <c r="F32" s="13" t="s">
        <v>59</v>
      </c>
      <c r="G32" s="13"/>
      <c r="H32" s="12" t="s">
        <v>60</v>
      </c>
      <c r="I32" s="11"/>
      <c r="J32" s="13" t="s">
        <v>82</v>
      </c>
      <c r="K32" s="14"/>
    </row>
    <row r="33" ht="20" customHeight="1" spans="2:11">
      <c r="B33" s="10"/>
      <c r="C33" s="11"/>
      <c r="D33" s="12" t="s">
        <v>62</v>
      </c>
      <c r="E33" s="12"/>
      <c r="F33" s="15" t="s">
        <v>83</v>
      </c>
      <c r="G33" s="13"/>
      <c r="H33" s="12" t="s">
        <v>64</v>
      </c>
      <c r="I33" s="16"/>
      <c r="J33" s="17">
        <v>45597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66</v>
      </c>
      <c r="I34" s="22"/>
      <c r="J34" s="21" t="s">
        <v>84</v>
      </c>
      <c r="K34" s="23"/>
    </row>
    <row r="35" ht="20" customHeight="1"/>
    <row r="36" ht="20" customHeight="1" spans="2:11">
      <c r="B36" s="33"/>
      <c r="C36" s="33"/>
      <c r="D36" s="48" t="s">
        <v>85</v>
      </c>
      <c r="E36" s="33" t="s">
        <v>86</v>
      </c>
      <c r="F36" s="33"/>
      <c r="G36" s="34" t="s">
        <v>87</v>
      </c>
      <c r="H36" s="34" t="s">
        <v>88</v>
      </c>
      <c r="I36" s="34" t="s">
        <v>44</v>
      </c>
      <c r="J36" s="34"/>
      <c r="K36" s="49" t="s">
        <v>72</v>
      </c>
    </row>
    <row r="37" ht="25.25" customHeight="1" spans="2:11">
      <c r="B37" s="50">
        <v>1</v>
      </c>
      <c r="C37" s="51"/>
      <c r="D37" s="52" t="s">
        <v>59</v>
      </c>
      <c r="E37" s="53" t="s">
        <v>89</v>
      </c>
      <c r="F37" s="33"/>
      <c r="G37" s="34">
        <v>100</v>
      </c>
      <c r="H37" s="34">
        <v>2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>
        <f>G38*H38</f>
        <v>0</v>
      </c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44</v>
      </c>
      <c r="C41" s="40"/>
      <c r="D41" s="40"/>
      <c r="E41" s="40"/>
      <c r="F41" s="28"/>
      <c r="G41" s="41"/>
      <c r="H41" s="41">
        <f>SUM(H22:H40)</f>
        <v>2</v>
      </c>
      <c r="I41" s="42">
        <f>SUM(I37:J40)</f>
        <v>200</v>
      </c>
      <c r="J41" s="43"/>
      <c r="K41" s="44"/>
    </row>
    <row r="42" ht="20" customHeight="1" spans="2:11">
      <c r="B42" s="24" t="s">
        <v>78</v>
      </c>
      <c r="C42" s="24"/>
      <c r="D42" s="24"/>
      <c r="E42" s="24"/>
      <c r="F42" s="24" t="s">
        <v>51</v>
      </c>
      <c r="G42" s="24" t="s">
        <v>79</v>
      </c>
      <c r="H42" s="24"/>
      <c r="I42" s="24"/>
      <c r="J42" s="24" t="s">
        <v>53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2014-04-19T08:52:00Z</dcterms:created>
  <cp:lastPrinted>2020-09-13T02:15:00Z</cp:lastPrinted>
  <dcterms:modified xsi:type="dcterms:W3CDTF">2026-01-04T09:42:26Z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48D7E0BF00A2B1C858F9E563E31CB91D</vt:lpwstr>
  </property>
  <property fmtid="{D5CDD505-2E9C-101B-9397-08002B2CF9AE}" pid="4" name="CalculationRule">
    <vt:i4>0</vt:i4>
  </property>
</Properties>
</file>