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别克西南营销中心\南部大区2025年区域会\2025年4月三亚\"/>
    </mc:Choice>
  </mc:AlternateContent>
  <xr:revisionPtr revIDLastSave="0" documentId="13_ncr:1_{FA6ED8E9-8395-43D2-AABF-219E1D2A8EB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腾冲" sheetId="5" r:id="rId1"/>
    <sheet name="退票手续费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G49" i="5"/>
  <c r="G50" i="5"/>
  <c r="G20" i="6"/>
  <c r="G30" i="6" s="1"/>
  <c r="G47" i="5"/>
  <c r="G46" i="5"/>
  <c r="G45" i="5"/>
  <c r="D37" i="5"/>
  <c r="G44" i="5" l="1"/>
  <c r="G40" i="5"/>
  <c r="G13" i="5"/>
  <c r="G37" i="5"/>
  <c r="D43" i="5"/>
  <c r="G43" i="5" s="1"/>
  <c r="D41" i="5"/>
  <c r="G41" i="5" s="1"/>
  <c r="D39" i="5"/>
  <c r="G39" i="5" s="1"/>
  <c r="G36" i="5"/>
  <c r="G38" i="5"/>
  <c r="G18" i="5"/>
  <c r="G42" i="5"/>
  <c r="G9" i="5"/>
  <c r="G10" i="5"/>
  <c r="G11" i="5"/>
  <c r="G12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4" i="5"/>
  <c r="G35" i="5"/>
  <c r="G8" i="5"/>
  <c r="G33" i="5" l="1"/>
  <c r="G51" i="5" l="1"/>
  <c r="G52" i="5" s="1"/>
  <c r="G53" i="5" s="1"/>
</calcChain>
</file>

<file path=xl/sharedStrings.xml><?xml version="1.0" encoding="utf-8"?>
<sst xmlns="http://schemas.openxmlformats.org/spreadsheetml/2006/main" count="162" uniqueCount="159">
  <si>
    <t>报价项目：</t>
  </si>
  <si>
    <t>2025别克南部大区顾问委员会接待</t>
  </si>
  <si>
    <t>报价单位：</t>
  </si>
  <si>
    <t>康辉集团北京国际会议展览有限公司</t>
  </si>
  <si>
    <t>项目时间：</t>
  </si>
  <si>
    <t>报价联系人：</t>
  </si>
  <si>
    <t>马可</t>
  </si>
  <si>
    <t>联系方式：</t>
  </si>
  <si>
    <t>2025别克南部大区顾问委员会接待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</si>
  <si>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</si>
  <si>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</si>
  <si>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</si>
  <si>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</si>
  <si>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</si>
  <si>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</si>
  <si>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</si>
  <si>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</si>
  <si>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</si>
  <si>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2晚，大床房/双床房（含双早，wifi，服务费）</t>
  </si>
  <si>
    <t>按实际入住结算</t>
  </si>
  <si>
    <t>用餐</t>
  </si>
  <si>
    <t>大巴超时费</t>
  </si>
  <si>
    <t>会议及搭建</t>
  </si>
  <si>
    <t>工作人员</t>
  </si>
  <si>
    <t>导游</t>
  </si>
  <si>
    <t>酒店工作人员</t>
  </si>
  <si>
    <t>工作人员用餐</t>
  </si>
  <si>
    <t>总计（Net）</t>
  </si>
  <si>
    <t>服务费</t>
  </si>
  <si>
    <t>费用总计</t>
  </si>
  <si>
    <t>工作人员交通</t>
    <phoneticPr fontId="29" type="noConversion"/>
  </si>
  <si>
    <t>工作人员住宿</t>
    <phoneticPr fontId="29" type="noConversion"/>
  </si>
  <si>
    <t>会议物料</t>
    <phoneticPr fontId="29" type="noConversion"/>
  </si>
  <si>
    <t>讲台LOGO封，麦克话筒套，翻页笔，激光器，投影转接器，签到笔等</t>
    <phoneticPr fontId="29" type="noConversion"/>
  </si>
  <si>
    <t>活动</t>
    <phoneticPr fontId="29" type="noConversion"/>
  </si>
  <si>
    <t>棋牌室</t>
    <phoneticPr fontId="29" type="noConversion"/>
  </si>
  <si>
    <t>会场</t>
    <phoneticPr fontId="29" type="noConversion"/>
  </si>
  <si>
    <t>酒店围桌晚餐</t>
    <phoneticPr fontId="29" type="noConversion"/>
  </si>
  <si>
    <t>交通</t>
    <phoneticPr fontId="29" type="noConversion"/>
  </si>
  <si>
    <t>12日晚餐</t>
    <phoneticPr fontId="29" type="noConversion"/>
  </si>
  <si>
    <t>13日午餐</t>
    <phoneticPr fontId="29" type="noConversion"/>
  </si>
  <si>
    <t>13日晚餐</t>
    <phoneticPr fontId="29" type="noConversion"/>
  </si>
  <si>
    <t>13日大巴</t>
    <phoneticPr fontId="29" type="noConversion"/>
  </si>
  <si>
    <t>14日大巴</t>
    <phoneticPr fontId="29" type="noConversion"/>
  </si>
  <si>
    <t>14日午餐</t>
    <phoneticPr fontId="29" type="noConversion"/>
  </si>
  <si>
    <t>14日晚餐</t>
    <phoneticPr fontId="29" type="noConversion"/>
  </si>
  <si>
    <t>48座空调旅游大巴，全天使用，含8H100KM</t>
    <phoneticPr fontId="29" type="noConversion"/>
  </si>
  <si>
    <t>和顺侨乡</t>
  </si>
  <si>
    <t>和顺侨乡 电瓶车</t>
  </si>
  <si>
    <t>热海景区</t>
  </si>
  <si>
    <t>热海景区 电瓶车</t>
  </si>
  <si>
    <t>北海湿地</t>
  </si>
  <si>
    <t>北海湿地 游船</t>
  </si>
  <si>
    <t>成都-腾冲往返，腾冲市内交通</t>
    <phoneticPr fontId="29" type="noConversion"/>
  </si>
  <si>
    <t>6.11-6.15</t>
    <phoneticPr fontId="29" type="noConversion"/>
  </si>
  <si>
    <t>12日16:00-18:00使用，含LED</t>
    <phoneticPr fontId="29" type="noConversion"/>
  </si>
  <si>
    <t>腾冲温泉智选假日酒店
特别说明：实际可控房量以预订当天酒店提供的数量为准</t>
    <phoneticPr fontId="29" type="noConversion"/>
  </si>
  <si>
    <t>6.12-6.15</t>
    <phoneticPr fontId="29" type="noConversion"/>
  </si>
  <si>
    <t>KTV</t>
    <phoneticPr fontId="29" type="noConversion"/>
  </si>
  <si>
    <t>白酒</t>
    <phoneticPr fontId="29" type="noConversion"/>
  </si>
  <si>
    <t>导游超时</t>
    <phoneticPr fontId="29" type="noConversion"/>
  </si>
  <si>
    <t>主桌桌布损坏赔偿</t>
    <phoneticPr fontId="29" type="noConversion"/>
  </si>
  <si>
    <t>6/12晚宴啤酒</t>
    <phoneticPr fontId="29" type="noConversion"/>
  </si>
  <si>
    <t>6/13下午咖啡厅消费</t>
    <phoneticPr fontId="29" type="noConversion"/>
  </si>
  <si>
    <t>6/13晚上咖啡厅消费</t>
    <phoneticPr fontId="29" type="noConversion"/>
  </si>
  <si>
    <t>6/14上午热海景区消费</t>
    <phoneticPr fontId="29" type="noConversion"/>
  </si>
  <si>
    <t>6/14下午北海湿地景区消费</t>
    <phoneticPr fontId="29" type="noConversion"/>
  </si>
  <si>
    <t>白酒运费三亚-腾冲</t>
    <phoneticPr fontId="29" type="noConversion"/>
  </si>
  <si>
    <t>酒店打包快递费</t>
    <phoneticPr fontId="29" type="noConversion"/>
  </si>
  <si>
    <t>经销商手续费报销</t>
    <phoneticPr fontId="29" type="noConversion"/>
  </si>
  <si>
    <t>6/13晚宴啤酒</t>
    <phoneticPr fontId="29" type="noConversion"/>
  </si>
  <si>
    <t>6/14晚宴啤酒</t>
    <phoneticPr fontId="29" type="noConversion"/>
  </si>
  <si>
    <t>旅游责任险</t>
    <phoneticPr fontId="29" type="noConversion"/>
  </si>
  <si>
    <t>用水</t>
    <phoneticPr fontId="29" type="noConversion"/>
  </si>
  <si>
    <t>高级中文导游，6月13日-6月14日，10小时/天</t>
    <phoneticPr fontId="29" type="noConversion"/>
  </si>
  <si>
    <t>控房签到、会务共1人，含会务指引、会议服务</t>
    <phoneticPr fontId="29" type="noConversion"/>
  </si>
  <si>
    <t>摄影师+云相册</t>
    <phoneticPr fontId="29" type="noConversion"/>
  </si>
  <si>
    <t>13人/桌，2桌</t>
    <phoneticPr fontId="29" type="noConversion"/>
  </si>
  <si>
    <t>16人/桌</t>
    <phoneticPr fontId="29" type="noConversion"/>
  </si>
  <si>
    <t>13日晚使用会场1间500元+棋牌室3小时每小时100元</t>
    <phoneticPr fontId="29" type="noConversion"/>
  </si>
  <si>
    <t>6/13 9:00-24:00</t>
    <phoneticPr fontId="29" type="noConversion"/>
  </si>
  <si>
    <t>13日使用10:00-24:00</t>
    <phoneticPr fontId="29" type="noConversion"/>
  </si>
  <si>
    <t>序号</t>
  </si>
  <si>
    <t>省份</t>
  </si>
  <si>
    <t>经销商</t>
  </si>
  <si>
    <t>姓名</t>
  </si>
  <si>
    <t>手机号</t>
  </si>
  <si>
    <t>去程</t>
    <phoneticPr fontId="31" type="noConversion"/>
  </si>
  <si>
    <t>返程</t>
    <phoneticPr fontId="31" type="noConversion"/>
  </si>
  <si>
    <t>华南</t>
  </si>
  <si>
    <t>东莞君通</t>
  </si>
  <si>
    <t>吴柳娟</t>
  </si>
  <si>
    <t>佛山广物君豪</t>
  </si>
  <si>
    <t>李伟秀</t>
  </si>
  <si>
    <t>海南洋浦安骅</t>
  </si>
  <si>
    <t>黄淑慧</t>
  </si>
  <si>
    <t>广州美轮</t>
  </si>
  <si>
    <t>黄团波</t>
  </si>
  <si>
    <t>深圳安骅吉通</t>
  </si>
  <si>
    <t>许鸿俊</t>
  </si>
  <si>
    <t>深圳标域</t>
  </si>
  <si>
    <t>孙鹏</t>
  </si>
  <si>
    <t>深圳标远同和</t>
  </si>
  <si>
    <t>肖明杰</t>
  </si>
  <si>
    <t>三亚安骅</t>
  </si>
  <si>
    <t>黄振辉</t>
  </si>
  <si>
    <t>广州安骅</t>
  </si>
  <si>
    <t>谢莉莉</t>
  </si>
  <si>
    <t>广州南陵通</t>
  </si>
  <si>
    <t>胡细平</t>
  </si>
  <si>
    <t>广州鸿用</t>
  </si>
  <si>
    <t>韦向军</t>
  </si>
  <si>
    <t>深圳星时代</t>
  </si>
  <si>
    <t>王三春</t>
  </si>
  <si>
    <t>18620398865</t>
  </si>
  <si>
    <t>东莞遂通</t>
  </si>
  <si>
    <t>王展平</t>
  </si>
  <si>
    <t>珠海安骅</t>
  </si>
  <si>
    <t>杨程麟</t>
  </si>
  <si>
    <t>贵州</t>
  </si>
  <si>
    <t>贵州广物君豪</t>
  </si>
  <si>
    <t>秦长阳</t>
  </si>
  <si>
    <t>13631328067</t>
  </si>
  <si>
    <t>湖南</t>
  </si>
  <si>
    <t>湖南九城上通</t>
  </si>
  <si>
    <t>何自强</t>
  </si>
  <si>
    <t>湖南兰天君天</t>
  </si>
  <si>
    <t>陈欣攀</t>
  </si>
  <si>
    <t>郴州申湘</t>
  </si>
  <si>
    <t>李继志</t>
  </si>
  <si>
    <t>衡阳沪湘</t>
  </si>
  <si>
    <t>王益香</t>
  </si>
  <si>
    <t>申湘天程</t>
  </si>
  <si>
    <t>黄巩华</t>
  </si>
  <si>
    <t>株洲蓝天</t>
  </si>
  <si>
    <t>尤陈静</t>
  </si>
  <si>
    <t>15116013305</t>
  </si>
  <si>
    <t>怀化吉程</t>
  </si>
  <si>
    <t>丁立明</t>
  </si>
  <si>
    <t>湖北</t>
  </si>
  <si>
    <t>武汉绿地新华</t>
  </si>
  <si>
    <t>张永明</t>
  </si>
  <si>
    <t>湖北博诚</t>
  </si>
  <si>
    <t>辜海洲</t>
  </si>
  <si>
    <t>川渝</t>
  </si>
  <si>
    <t>东创建国</t>
  </si>
  <si>
    <t>彭界铭</t>
  </si>
  <si>
    <t>13880068985</t>
  </si>
  <si>
    <t>成都吉翔</t>
  </si>
  <si>
    <t>孟丹</t>
    <phoneticPr fontId="31" type="noConversion"/>
  </si>
  <si>
    <t>13980051533</t>
  </si>
  <si>
    <t>成都启阳</t>
  </si>
  <si>
    <r>
      <rPr>
        <sz val="10"/>
        <color indexed="8"/>
        <rFont val="微软雅黑"/>
        <family val="2"/>
        <charset val="134"/>
      </rPr>
      <t>曾</t>
    </r>
    <r>
      <rPr>
        <sz val="10"/>
        <color indexed="8"/>
        <rFont val="宋体-简"/>
        <family val="1"/>
        <charset val="134"/>
      </rPr>
      <t>喆</t>
    </r>
  </si>
  <si>
    <t>重庆百事达</t>
  </si>
  <si>
    <t>方璐</t>
  </si>
  <si>
    <t>总计</t>
    <phoneticPr fontId="31" type="noConversion"/>
  </si>
  <si>
    <t>报销</t>
    <phoneticPr fontId="29" type="noConversion"/>
  </si>
  <si>
    <t>视频剪辑</t>
    <phoneticPr fontId="29" type="noConversion"/>
  </si>
  <si>
    <t>平面设计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</si>
</sst>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.00_);_(&quot;¥&quot;* \(#,##0.00\);_(&quot;¥&quot;* &quot;-&quot;??_);_(@_)"/>
    <numFmt numFmtId="177" formatCode="&quot;￥&quot;#,##0_);[Red]\(&quot;￥&quot;#,##0\)"/>
    <numFmt numFmtId="178" formatCode="#,##0_ 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等线"/>
      <family val="4"/>
      <charset val="134"/>
    </font>
    <font>
      <sz val="11"/>
      <color indexed="8"/>
      <name val="等线"/>
      <family val="4"/>
      <charset val="134"/>
    </font>
    <font>
      <sz val="10"/>
      <color indexed="8"/>
      <name val="宋体-简"/>
      <family val="1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72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4" fillId="23" borderId="3" applyNumberFormat="0" applyProtection="0">
      <alignment vertical="center"/>
    </xf>
    <xf numFmtId="0" fontId="14" fillId="23" borderId="3" applyNumberFormat="0" applyProtection="0">
      <alignment vertical="center"/>
    </xf>
    <xf numFmtId="0" fontId="15" fillId="24" borderId="4" applyNumberFormat="0" applyProtection="0">
      <alignment vertical="center"/>
    </xf>
    <xf numFmtId="0" fontId="15" fillId="24" borderId="4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5" applyNumberFormat="0" applyProtection="0">
      <alignment vertical="center"/>
    </xf>
    <xf numFmtId="0" fontId="18" fillId="0" borderId="5" applyNumberFormat="0" applyProtection="0">
      <alignment vertical="center"/>
    </xf>
    <xf numFmtId="0" fontId="19" fillId="0" borderId="6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0" borderId="7" applyNumberFormat="0" applyProtection="0">
      <alignment vertical="center"/>
    </xf>
    <xf numFmtId="0" fontId="20" fillId="0" borderId="7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3" applyNumberFormat="0" applyProtection="0">
      <alignment vertical="center"/>
    </xf>
    <xf numFmtId="0" fontId="21" fillId="9" borderId="3" applyNumberFormat="0" applyProtection="0">
      <alignment vertical="center"/>
    </xf>
    <xf numFmtId="0" fontId="22" fillId="0" borderId="8" applyNumberFormat="0" applyProtection="0">
      <alignment vertical="center"/>
    </xf>
    <xf numFmtId="0" fontId="22" fillId="0" borderId="8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4" fillId="26" borderId="9" applyNumberFormat="0" applyProtection="0">
      <alignment vertical="center"/>
    </xf>
    <xf numFmtId="0" fontId="24" fillId="26" borderId="9" applyNumberFormat="0" applyProtection="0">
      <alignment vertical="center"/>
    </xf>
    <xf numFmtId="0" fontId="25" fillId="23" borderId="10" applyNumberFormat="0" applyProtection="0">
      <alignment vertical="center"/>
    </xf>
    <xf numFmtId="0" fontId="25" fillId="23" borderId="10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1" applyNumberFormat="0" applyProtection="0">
      <alignment vertical="center"/>
    </xf>
    <xf numFmtId="0" fontId="27" fillId="0" borderId="11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6" borderId="9" applyNumberFormat="0" applyFont="0" applyAlignment="0" applyProtection="0">
      <alignment vertical="center"/>
    </xf>
    <xf numFmtId="0" fontId="24" fillId="26" borderId="9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6" fillId="3" borderId="2" xfId="0" applyNumberFormat="1" applyFont="1" applyFill="1" applyBorder="1" applyAlignment="1">
      <alignment horizontal="center" vertical="center"/>
    </xf>
    <xf numFmtId="179" fontId="6" fillId="3" borderId="1" xfId="133" applyNumberFormat="1" applyFont="1" applyFill="1" applyBorder="1" applyAlignment="1">
      <alignment horizontal="center" vertical="center" wrapText="1"/>
    </xf>
    <xf numFmtId="178" fontId="6" fillId="0" borderId="12" xfId="133" applyNumberFormat="1" applyFont="1" applyBorder="1" applyAlignment="1">
      <alignment horizontal="center" vertical="center" wrapText="1"/>
    </xf>
    <xf numFmtId="0" fontId="6" fillId="0" borderId="12" xfId="133" applyFont="1" applyBorder="1" applyAlignment="1">
      <alignment horizontal="center" vertical="center" wrapText="1"/>
    </xf>
    <xf numFmtId="179" fontId="6" fillId="0" borderId="12" xfId="133" applyNumberFormat="1" applyFont="1" applyBorder="1" applyAlignment="1">
      <alignment vertical="center" wrapText="1"/>
    </xf>
    <xf numFmtId="0" fontId="6" fillId="0" borderId="12" xfId="133" applyFont="1" applyBorder="1" applyAlignment="1">
      <alignment horizontal="left" vertical="center" wrapText="1"/>
    </xf>
    <xf numFmtId="0" fontId="8" fillId="0" borderId="12" xfId="133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79" fontId="6" fillId="0" borderId="12" xfId="133" applyNumberFormat="1" applyFont="1" applyBorder="1" applyAlignment="1">
      <alignment horizontal="center" vertical="center" wrapText="1"/>
    </xf>
    <xf numFmtId="0" fontId="7" fillId="0" borderId="12" xfId="133" applyFont="1" applyBorder="1" applyAlignment="1">
      <alignment horizontal="left" vertical="center" wrapText="1"/>
    </xf>
    <xf numFmtId="0" fontId="8" fillId="0" borderId="12" xfId="135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133" applyFont="1" applyBorder="1" applyAlignment="1">
      <alignment horizontal="center" vertical="center" wrapText="1"/>
    </xf>
    <xf numFmtId="178" fontId="5" fillId="0" borderId="12" xfId="133" applyNumberFormat="1" applyFont="1" applyBorder="1" applyAlignment="1">
      <alignment horizontal="center" vertical="center" wrapText="1"/>
    </xf>
    <xf numFmtId="0" fontId="6" fillId="2" borderId="12" xfId="133" applyFont="1" applyFill="1" applyBorder="1" applyAlignment="1">
      <alignment horizontal="left" vertical="center" wrapText="1"/>
    </xf>
    <xf numFmtId="0" fontId="8" fillId="0" borderId="12" xfId="133" applyFont="1" applyBorder="1" applyAlignment="1">
      <alignment horizontal="left" vertical="center" wrapText="1"/>
    </xf>
    <xf numFmtId="0" fontId="1" fillId="0" borderId="12" xfId="133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8" fillId="0" borderId="12" xfId="135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49" fontId="30" fillId="27" borderId="12" xfId="0" applyNumberFormat="1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0" fontId="0" fillId="27" borderId="12" xfId="0" applyFill="1" applyBorder="1">
      <alignment vertical="center"/>
    </xf>
    <xf numFmtId="49" fontId="8" fillId="27" borderId="12" xfId="0" applyNumberFormat="1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33" fillId="0" borderId="12" xfId="0" applyNumberFormat="1" applyFont="1" applyBorder="1" applyAlignment="1">
      <alignment horizontal="center" vertical="center"/>
    </xf>
    <xf numFmtId="176" fontId="3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2" xfId="133" applyFont="1" applyBorder="1" applyAlignment="1">
      <alignment horizontal="center" vertical="center" wrapText="1"/>
    </xf>
    <xf numFmtId="0" fontId="8" fillId="0" borderId="12" xfId="133" applyFont="1" applyBorder="1" applyAlignment="1">
      <alignment horizontal="center" vertical="center"/>
    </xf>
    <xf numFmtId="0" fontId="8" fillId="0" borderId="18" xfId="133" applyFont="1" applyBorder="1" applyAlignment="1">
      <alignment horizontal="center" vertical="center" wrapText="1"/>
    </xf>
    <xf numFmtId="0" fontId="8" fillId="0" borderId="19" xfId="133" applyFont="1" applyBorder="1" applyAlignment="1">
      <alignment horizontal="center" vertical="center" wrapText="1"/>
    </xf>
    <xf numFmtId="0" fontId="8" fillId="0" borderId="17" xfId="133" applyFont="1" applyBorder="1" applyAlignment="1">
      <alignment horizontal="center" vertical="center" wrapText="1"/>
    </xf>
    <xf numFmtId="49" fontId="32" fillId="27" borderId="12" xfId="0" applyNumberFormat="1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horizontal="center" vertical="center"/>
    </xf>
    <xf numFmtId="49" fontId="8" fillId="27" borderId="12" xfId="0" applyNumberFormat="1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</cellXfs>
  <cellStyles count="172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千位分隔 2" xfId="151" xr:uid="{00000000-0005-0000-0000-0000C7000000}"/>
    <cellStyle name="强调文字颜色 1 2" xfId="152" xr:uid="{00000000-0005-0000-0000-0000C8000000}"/>
    <cellStyle name="强调文字颜色 1 3" xfId="153" xr:uid="{00000000-0005-0000-0000-0000C9000000}"/>
    <cellStyle name="强调文字颜色 2 2" xfId="154" xr:uid="{00000000-0005-0000-0000-0000CA000000}"/>
    <cellStyle name="强调文字颜色 2 3" xfId="155" xr:uid="{00000000-0005-0000-0000-0000CB000000}"/>
    <cellStyle name="强调文字颜色 3 2" xfId="156" xr:uid="{00000000-0005-0000-0000-0000CC000000}"/>
    <cellStyle name="强调文字颜色 3 3" xfId="157" xr:uid="{00000000-0005-0000-0000-0000CD000000}"/>
    <cellStyle name="强调文字颜色 4 2" xfId="158" xr:uid="{00000000-0005-0000-0000-0000CE000000}"/>
    <cellStyle name="强调文字颜色 4 3" xfId="159" xr:uid="{00000000-0005-0000-0000-0000CF000000}"/>
    <cellStyle name="强调文字颜色 5 2" xfId="160" xr:uid="{00000000-0005-0000-0000-0000D0000000}"/>
    <cellStyle name="强调文字颜色 5 3" xfId="161" xr:uid="{00000000-0005-0000-0000-0000D1000000}"/>
    <cellStyle name="强调文字颜色 6 2" xfId="162" xr:uid="{00000000-0005-0000-0000-0000D2000000}"/>
    <cellStyle name="强调文字颜色 6 3" xfId="163" xr:uid="{00000000-0005-0000-0000-0000D3000000}"/>
    <cellStyle name="输出 2" xfId="164" xr:uid="{00000000-0005-0000-0000-0000D4000000}"/>
    <cellStyle name="输出 3" xfId="165" xr:uid="{00000000-0005-0000-0000-0000D5000000}"/>
    <cellStyle name="输入 2" xfId="166" xr:uid="{00000000-0005-0000-0000-0000D6000000}"/>
    <cellStyle name="输入 3" xfId="167" xr:uid="{00000000-0005-0000-0000-0000D7000000}"/>
    <cellStyle name="样式 1" xfId="168" xr:uid="{00000000-0005-0000-0000-0000D8000000}"/>
    <cellStyle name="一般_Sheet1" xfId="169" xr:uid="{00000000-0005-0000-0000-0000D9000000}"/>
    <cellStyle name="注释 2" xfId="170" xr:uid="{00000000-0005-0000-0000-0000DA000000}"/>
    <cellStyle name="注释 3" xfId="171" xr:uid="{00000000-0005-0000-0000-0000D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31" zoomScaleNormal="80" workbookViewId="0">
      <selection activeCell="A51" sqref="A51:F51"/>
    </sheetView>
  </sheetViews>
  <sheetFormatPr defaultColWidth="8.796875" defaultRowHeight="15"/>
  <cols>
    <col min="1" max="1" width="12.46484375" style="1" customWidth="1"/>
    <col min="2" max="2" width="43.33203125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46484375" style="1" customWidth="1"/>
    <col min="8" max="8" width="21.796875" style="3" customWidth="1"/>
    <col min="9" max="16384" width="8.796875" style="4"/>
  </cols>
  <sheetData>
    <row r="1" spans="1:8" s="1" customFormat="1" ht="13.9">
      <c r="A1" s="23" t="s">
        <v>0</v>
      </c>
      <c r="B1" s="24" t="s">
        <v>1</v>
      </c>
      <c r="C1" s="24"/>
      <c r="D1" s="24"/>
      <c r="E1" s="24"/>
      <c r="F1" s="24"/>
      <c r="G1" s="24"/>
      <c r="H1" s="21"/>
    </row>
    <row r="2" spans="1:8" s="1" customFormat="1" ht="13.9">
      <c r="A2" s="23" t="s">
        <v>2</v>
      </c>
      <c r="B2" s="24" t="s">
        <v>3</v>
      </c>
      <c r="C2" s="24"/>
      <c r="D2" s="24"/>
      <c r="E2" s="24"/>
      <c r="F2" s="24"/>
      <c r="G2" s="24"/>
      <c r="H2" s="21"/>
    </row>
    <row r="3" spans="1:8" s="1" customFormat="1" ht="13.9">
      <c r="A3" s="23" t="s">
        <v>4</v>
      </c>
      <c r="B3" s="25" t="s">
        <v>57</v>
      </c>
      <c r="C3" s="24"/>
      <c r="D3" s="24"/>
      <c r="E3" s="24"/>
      <c r="F3" s="24"/>
      <c r="G3" s="24"/>
      <c r="H3" s="21"/>
    </row>
    <row r="4" spans="1:8" s="1" customFormat="1" ht="13.9">
      <c r="A4" s="23" t="s">
        <v>5</v>
      </c>
      <c r="B4" s="25" t="s">
        <v>6</v>
      </c>
      <c r="C4" s="24"/>
      <c r="D4" s="24"/>
      <c r="E4" s="24"/>
      <c r="F4" s="24"/>
      <c r="G4" s="24"/>
      <c r="H4" s="21"/>
    </row>
    <row r="5" spans="1:8" s="1" customFormat="1" ht="13.9">
      <c r="A5" s="23" t="s">
        <v>7</v>
      </c>
      <c r="B5" s="25">
        <v>15801778313</v>
      </c>
      <c r="C5" s="24"/>
      <c r="D5" s="24"/>
      <c r="E5" s="24"/>
      <c r="F5" s="24"/>
      <c r="G5" s="24"/>
      <c r="H5" s="21"/>
    </row>
    <row r="6" spans="1:8" s="1" customFormat="1" ht="32" customHeight="1">
      <c r="A6" s="45" t="s">
        <v>8</v>
      </c>
      <c r="B6" s="45"/>
      <c r="C6" s="45"/>
      <c r="D6" s="45"/>
      <c r="E6" s="45"/>
      <c r="F6" s="45"/>
      <c r="G6" s="45"/>
      <c r="H6" s="45"/>
    </row>
    <row r="7" spans="1:8" s="1" customFormat="1" ht="14.65">
      <c r="A7" s="26" t="s">
        <v>9</v>
      </c>
      <c r="B7" s="27" t="s">
        <v>10</v>
      </c>
      <c r="C7" s="27" t="s">
        <v>11</v>
      </c>
      <c r="D7" s="27" t="s">
        <v>12</v>
      </c>
      <c r="E7" s="28" t="s">
        <v>13</v>
      </c>
      <c r="F7" s="28" t="s">
        <v>14</v>
      </c>
      <c r="G7" s="28" t="s">
        <v>15</v>
      </c>
      <c r="H7" s="28" t="s">
        <v>16</v>
      </c>
    </row>
    <row r="8" spans="1:8" s="1" customFormat="1" ht="49.05" customHeight="1">
      <c r="A8" s="8" t="s">
        <v>17</v>
      </c>
      <c r="B8" s="29" t="s">
        <v>56</v>
      </c>
      <c r="C8" s="8" t="s">
        <v>18</v>
      </c>
      <c r="D8" s="7">
        <v>550</v>
      </c>
      <c r="E8" s="21">
        <v>1</v>
      </c>
      <c r="F8" s="7">
        <v>25</v>
      </c>
      <c r="G8" s="7">
        <f>D8*E8*F8</f>
        <v>13750</v>
      </c>
      <c r="H8" s="21" t="s">
        <v>19</v>
      </c>
    </row>
    <row r="9" spans="1:8" s="1" customFormat="1" ht="13.9">
      <c r="A9" s="52" t="s">
        <v>20</v>
      </c>
      <c r="B9" s="30" t="s">
        <v>39</v>
      </c>
      <c r="C9" s="31" t="s">
        <v>37</v>
      </c>
      <c r="D9" s="7">
        <v>2500</v>
      </c>
      <c r="E9" s="21">
        <v>1</v>
      </c>
      <c r="F9" s="7">
        <v>3</v>
      </c>
      <c r="G9" s="7">
        <f t="shared" ref="G9:G43" si="0">D9*E9*F9</f>
        <v>7500</v>
      </c>
      <c r="H9" s="7"/>
    </row>
    <row r="10" spans="1:8" s="1" customFormat="1" ht="13.9">
      <c r="A10" s="52"/>
      <c r="B10" s="11" t="s">
        <v>40</v>
      </c>
      <c r="C10" s="31" t="s">
        <v>77</v>
      </c>
      <c r="D10" s="7">
        <v>1896</v>
      </c>
      <c r="E10" s="21">
        <v>1</v>
      </c>
      <c r="F10" s="7">
        <v>2</v>
      </c>
      <c r="G10" s="7">
        <f t="shared" si="0"/>
        <v>3792</v>
      </c>
      <c r="H10" s="7"/>
    </row>
    <row r="11" spans="1:8" s="1" customFormat="1" ht="13.9">
      <c r="A11" s="52"/>
      <c r="B11" s="11" t="s">
        <v>41</v>
      </c>
      <c r="C11" s="31" t="s">
        <v>77</v>
      </c>
      <c r="D11" s="7">
        <v>2160</v>
      </c>
      <c r="E11" s="21">
        <v>1</v>
      </c>
      <c r="F11" s="7">
        <v>2</v>
      </c>
      <c r="G11" s="7">
        <f t="shared" si="0"/>
        <v>4320</v>
      </c>
      <c r="H11" s="7"/>
    </row>
    <row r="12" spans="1:8" s="1" customFormat="1" ht="13.9">
      <c r="A12" s="52"/>
      <c r="B12" s="11" t="s">
        <v>44</v>
      </c>
      <c r="C12" s="31" t="s">
        <v>78</v>
      </c>
      <c r="D12" s="7">
        <v>1976</v>
      </c>
      <c r="E12" s="21">
        <v>1</v>
      </c>
      <c r="F12" s="7">
        <v>1</v>
      </c>
      <c r="G12" s="7">
        <f t="shared" si="0"/>
        <v>1976</v>
      </c>
      <c r="H12" s="7"/>
    </row>
    <row r="13" spans="1:8" s="1" customFormat="1" ht="13.9">
      <c r="A13" s="52"/>
      <c r="B13" s="11" t="s">
        <v>45</v>
      </c>
      <c r="C13" s="31" t="s">
        <v>78</v>
      </c>
      <c r="D13" s="7">
        <v>2568</v>
      </c>
      <c r="E13" s="21">
        <v>1</v>
      </c>
      <c r="F13" s="7">
        <v>1</v>
      </c>
      <c r="G13" s="7">
        <f t="shared" si="0"/>
        <v>2568</v>
      </c>
      <c r="H13" s="7"/>
    </row>
    <row r="14" spans="1:8" s="1" customFormat="1" ht="13.9">
      <c r="A14" s="52" t="s">
        <v>38</v>
      </c>
      <c r="B14" s="10" t="s">
        <v>42</v>
      </c>
      <c r="C14" s="8" t="s">
        <v>46</v>
      </c>
      <c r="D14" s="7">
        <v>2500</v>
      </c>
      <c r="E14" s="21">
        <v>1</v>
      </c>
      <c r="F14" s="7">
        <v>1</v>
      </c>
      <c r="G14" s="7">
        <f t="shared" si="0"/>
        <v>2500</v>
      </c>
      <c r="H14" s="7"/>
    </row>
    <row r="15" spans="1:8" s="1" customFormat="1" ht="13.9">
      <c r="A15" s="52"/>
      <c r="B15" s="10" t="s">
        <v>43</v>
      </c>
      <c r="C15" s="8" t="s">
        <v>46</v>
      </c>
      <c r="D15" s="7">
        <v>2500</v>
      </c>
      <c r="E15" s="21">
        <v>1</v>
      </c>
      <c r="F15" s="7">
        <v>1</v>
      </c>
      <c r="G15" s="7">
        <f t="shared" si="0"/>
        <v>2500</v>
      </c>
      <c r="H15" s="7"/>
    </row>
    <row r="16" spans="1:8" s="1" customFormat="1" ht="13.9">
      <c r="A16" s="52"/>
      <c r="B16" s="19" t="s">
        <v>21</v>
      </c>
      <c r="C16" s="8" t="s">
        <v>81</v>
      </c>
      <c r="D16" s="7">
        <v>200</v>
      </c>
      <c r="E16" s="21">
        <v>1</v>
      </c>
      <c r="F16" s="7">
        <v>6</v>
      </c>
      <c r="G16" s="7">
        <f t="shared" si="0"/>
        <v>1200</v>
      </c>
      <c r="H16" s="7"/>
    </row>
    <row r="17" spans="1:11" s="1" customFormat="1" ht="13.9">
      <c r="A17" s="52" t="s">
        <v>22</v>
      </c>
      <c r="B17" s="10" t="s">
        <v>36</v>
      </c>
      <c r="C17" s="8" t="s">
        <v>55</v>
      </c>
      <c r="D17" s="7">
        <v>8000</v>
      </c>
      <c r="E17" s="21">
        <v>1</v>
      </c>
      <c r="F17" s="7">
        <v>1</v>
      </c>
      <c r="G17" s="7">
        <f t="shared" si="0"/>
        <v>8000</v>
      </c>
      <c r="H17" s="7"/>
    </row>
    <row r="18" spans="1:11" s="1" customFormat="1" ht="13.9">
      <c r="A18" s="52"/>
      <c r="B18" s="10" t="s">
        <v>61</v>
      </c>
      <c r="C18" s="8"/>
      <c r="D18" s="7">
        <v>225</v>
      </c>
      <c r="E18" s="21">
        <v>1</v>
      </c>
      <c r="F18" s="7">
        <v>1</v>
      </c>
      <c r="G18" s="7">
        <f t="shared" si="0"/>
        <v>225</v>
      </c>
      <c r="H18" s="7"/>
    </row>
    <row r="19" spans="1:11" s="1" customFormat="1" ht="13.9">
      <c r="A19" s="52"/>
      <c r="B19" s="10" t="s">
        <v>32</v>
      </c>
      <c r="C19" s="8" t="s">
        <v>33</v>
      </c>
      <c r="D19" s="7">
        <v>926</v>
      </c>
      <c r="E19" s="21">
        <v>1</v>
      </c>
      <c r="F19" s="7">
        <v>1</v>
      </c>
      <c r="G19" s="7">
        <f t="shared" si="0"/>
        <v>926</v>
      </c>
      <c r="H19" s="7"/>
    </row>
    <row r="20" spans="1:11" s="1" customFormat="1" ht="13.9">
      <c r="A20" s="52"/>
      <c r="B20" s="10" t="s">
        <v>35</v>
      </c>
      <c r="C20" s="8" t="s">
        <v>79</v>
      </c>
      <c r="D20" s="7">
        <v>800</v>
      </c>
      <c r="E20" s="21">
        <v>1</v>
      </c>
      <c r="F20" s="7">
        <v>1</v>
      </c>
      <c r="G20" s="7">
        <f t="shared" si="0"/>
        <v>800</v>
      </c>
      <c r="H20" s="7"/>
    </row>
    <row r="21" spans="1:11" s="1" customFormat="1" ht="14.25" customHeight="1">
      <c r="A21" s="53" t="s">
        <v>23</v>
      </c>
      <c r="B21" s="19" t="s">
        <v>24</v>
      </c>
      <c r="C21" s="20" t="s">
        <v>74</v>
      </c>
      <c r="D21" s="7">
        <v>800</v>
      </c>
      <c r="E21" s="13">
        <v>1</v>
      </c>
      <c r="F21" s="7">
        <v>2</v>
      </c>
      <c r="G21" s="7">
        <f t="shared" si="0"/>
        <v>1600</v>
      </c>
      <c r="H21" s="7"/>
      <c r="J21" s="14"/>
      <c r="K21" s="15"/>
    </row>
    <row r="22" spans="1:11" s="1" customFormat="1" ht="14.25" customHeight="1">
      <c r="A22" s="53"/>
      <c r="B22" s="10" t="s">
        <v>60</v>
      </c>
      <c r="C22" s="20" t="s">
        <v>80</v>
      </c>
      <c r="D22" s="7">
        <v>150</v>
      </c>
      <c r="E22" s="13">
        <v>1</v>
      </c>
      <c r="F22" s="7">
        <v>5</v>
      </c>
      <c r="G22" s="7">
        <f t="shared" si="0"/>
        <v>750</v>
      </c>
      <c r="H22" s="7"/>
      <c r="J22" s="14"/>
      <c r="K22" s="15"/>
    </row>
    <row r="23" spans="1:11" s="1" customFormat="1" ht="13.9">
      <c r="A23" s="53"/>
      <c r="B23" s="19" t="s">
        <v>25</v>
      </c>
      <c r="C23" s="8" t="s">
        <v>75</v>
      </c>
      <c r="D23" s="7">
        <v>800</v>
      </c>
      <c r="E23" s="13">
        <v>1</v>
      </c>
      <c r="F23" s="7">
        <v>4</v>
      </c>
      <c r="G23" s="7">
        <f t="shared" si="0"/>
        <v>3200</v>
      </c>
      <c r="H23" s="21"/>
      <c r="J23" s="14"/>
      <c r="K23" s="15"/>
    </row>
    <row r="24" spans="1:11" s="1" customFormat="1" ht="13.9">
      <c r="A24" s="53"/>
      <c r="B24" s="10" t="s">
        <v>30</v>
      </c>
      <c r="C24" s="8" t="s">
        <v>53</v>
      </c>
      <c r="D24" s="7">
        <v>4000</v>
      </c>
      <c r="E24" s="22">
        <v>1</v>
      </c>
      <c r="F24" s="7">
        <v>1</v>
      </c>
      <c r="G24" s="7">
        <f t="shared" si="0"/>
        <v>4000</v>
      </c>
      <c r="H24" s="7"/>
      <c r="J24" s="16"/>
      <c r="K24" s="17"/>
    </row>
    <row r="25" spans="1:11" s="1" customFormat="1" ht="13.9">
      <c r="A25" s="53"/>
      <c r="B25" s="10" t="s">
        <v>31</v>
      </c>
      <c r="C25" s="8" t="s">
        <v>54</v>
      </c>
      <c r="D25" s="7">
        <v>550</v>
      </c>
      <c r="E25" s="13">
        <v>1</v>
      </c>
      <c r="F25" s="7">
        <v>4</v>
      </c>
      <c r="G25" s="7">
        <f t="shared" si="0"/>
        <v>2200</v>
      </c>
      <c r="H25" s="7"/>
      <c r="J25" s="14"/>
      <c r="K25" s="15"/>
    </row>
    <row r="26" spans="1:11" s="1" customFormat="1" ht="13.9">
      <c r="A26" s="53"/>
      <c r="B26" s="32" t="s">
        <v>26</v>
      </c>
      <c r="C26" s="13"/>
      <c r="D26" s="7">
        <v>50</v>
      </c>
      <c r="E26" s="13">
        <v>1</v>
      </c>
      <c r="F26" s="13">
        <v>8</v>
      </c>
      <c r="G26" s="7">
        <f t="shared" si="0"/>
        <v>400</v>
      </c>
      <c r="H26" s="7"/>
      <c r="J26" s="14"/>
      <c r="K26" s="15"/>
    </row>
    <row r="27" spans="1:11" s="1" customFormat="1" ht="16.05" customHeight="1">
      <c r="A27" s="54" t="s">
        <v>34</v>
      </c>
      <c r="B27" s="12" t="s">
        <v>47</v>
      </c>
      <c r="C27" s="13"/>
      <c r="D27" s="7">
        <v>55</v>
      </c>
      <c r="E27" s="13">
        <v>1</v>
      </c>
      <c r="F27" s="13">
        <v>25</v>
      </c>
      <c r="G27" s="7">
        <f t="shared" si="0"/>
        <v>1375</v>
      </c>
      <c r="H27" s="9"/>
      <c r="J27" s="14"/>
      <c r="K27" s="15"/>
    </row>
    <row r="28" spans="1:11" s="1" customFormat="1" ht="13.9">
      <c r="A28" s="55"/>
      <c r="B28" s="12" t="s">
        <v>48</v>
      </c>
      <c r="C28" s="13"/>
      <c r="D28" s="7">
        <v>20</v>
      </c>
      <c r="E28" s="13">
        <v>1</v>
      </c>
      <c r="F28" s="13">
        <v>25</v>
      </c>
      <c r="G28" s="7">
        <f t="shared" si="0"/>
        <v>500</v>
      </c>
      <c r="H28" s="9"/>
      <c r="J28" s="14"/>
      <c r="K28" s="15"/>
    </row>
    <row r="29" spans="1:11" s="1" customFormat="1" ht="13.9">
      <c r="A29" s="55"/>
      <c r="B29" s="33" t="s">
        <v>49</v>
      </c>
      <c r="C29" s="13"/>
      <c r="D29" s="7">
        <v>50</v>
      </c>
      <c r="E29" s="21">
        <v>1</v>
      </c>
      <c r="F29" s="13">
        <v>13</v>
      </c>
      <c r="G29" s="7">
        <f t="shared" si="0"/>
        <v>650</v>
      </c>
      <c r="H29" s="18"/>
    </row>
    <row r="30" spans="1:11" s="1" customFormat="1" ht="13.9">
      <c r="A30" s="55"/>
      <c r="B30" s="12" t="s">
        <v>50</v>
      </c>
      <c r="C30" s="13"/>
      <c r="D30" s="7">
        <v>15</v>
      </c>
      <c r="E30" s="21">
        <v>1</v>
      </c>
      <c r="F30" s="13">
        <v>13</v>
      </c>
      <c r="G30" s="7">
        <f t="shared" si="0"/>
        <v>195</v>
      </c>
      <c r="H30" s="9"/>
    </row>
    <row r="31" spans="1:11" s="1" customFormat="1" ht="13.9">
      <c r="A31" s="55"/>
      <c r="B31" s="12" t="s">
        <v>51</v>
      </c>
      <c r="C31" s="13"/>
      <c r="D31" s="7">
        <v>55</v>
      </c>
      <c r="E31" s="21">
        <v>1</v>
      </c>
      <c r="F31" s="13">
        <v>13</v>
      </c>
      <c r="G31" s="7">
        <f t="shared" si="0"/>
        <v>715</v>
      </c>
      <c r="H31" s="9"/>
    </row>
    <row r="32" spans="1:11" s="1" customFormat="1" ht="13.9">
      <c r="A32" s="55"/>
      <c r="B32" s="12" t="s">
        <v>52</v>
      </c>
      <c r="C32" s="13"/>
      <c r="D32" s="7">
        <v>60</v>
      </c>
      <c r="E32" s="21">
        <v>1</v>
      </c>
      <c r="F32" s="13">
        <v>13</v>
      </c>
      <c r="G32" s="7">
        <f t="shared" si="0"/>
        <v>780</v>
      </c>
      <c r="H32" s="9"/>
    </row>
    <row r="33" spans="1:8" s="1" customFormat="1" ht="13.9">
      <c r="A33" s="55"/>
      <c r="B33" s="12" t="s">
        <v>69</v>
      </c>
      <c r="C33" s="13"/>
      <c r="D33" s="7">
        <v>9109</v>
      </c>
      <c r="E33" s="21">
        <v>1</v>
      </c>
      <c r="F33" s="13">
        <v>1</v>
      </c>
      <c r="G33" s="7">
        <f t="shared" si="0"/>
        <v>9109</v>
      </c>
      <c r="H33" s="9"/>
    </row>
    <row r="34" spans="1:8" s="1" customFormat="1" ht="13.9">
      <c r="A34" s="55"/>
      <c r="B34" s="24" t="s">
        <v>58</v>
      </c>
      <c r="C34" s="13"/>
      <c r="D34" s="7">
        <v>698</v>
      </c>
      <c r="E34" s="21">
        <v>1</v>
      </c>
      <c r="F34" s="13">
        <v>1</v>
      </c>
      <c r="G34" s="7">
        <f t="shared" si="0"/>
        <v>698</v>
      </c>
      <c r="H34" s="18"/>
    </row>
    <row r="35" spans="1:8" s="1" customFormat="1" ht="13.9">
      <c r="A35" s="55"/>
      <c r="B35" s="24" t="s">
        <v>59</v>
      </c>
      <c r="C35" s="13"/>
      <c r="D35" s="7">
        <v>449</v>
      </c>
      <c r="E35" s="21">
        <v>1</v>
      </c>
      <c r="F35" s="13">
        <v>6</v>
      </c>
      <c r="G35" s="7">
        <f t="shared" si="0"/>
        <v>2694</v>
      </c>
      <c r="H35" s="18"/>
    </row>
    <row r="36" spans="1:8" s="1" customFormat="1" ht="13.9">
      <c r="A36" s="55"/>
      <c r="B36" s="24" t="s">
        <v>67</v>
      </c>
      <c r="C36" s="13"/>
      <c r="D36" s="7">
        <v>141</v>
      </c>
      <c r="E36" s="21">
        <v>1</v>
      </c>
      <c r="F36" s="13">
        <v>1</v>
      </c>
      <c r="G36" s="7">
        <f t="shared" si="0"/>
        <v>141</v>
      </c>
      <c r="H36" s="18"/>
    </row>
    <row r="37" spans="1:8" s="1" customFormat="1" ht="13.9">
      <c r="A37" s="55"/>
      <c r="B37" s="24" t="s">
        <v>68</v>
      </c>
      <c r="C37" s="13"/>
      <c r="D37" s="7">
        <f>121+42</f>
        <v>163</v>
      </c>
      <c r="E37" s="21">
        <v>1</v>
      </c>
      <c r="F37" s="13">
        <v>1</v>
      </c>
      <c r="G37" s="7">
        <f t="shared" si="0"/>
        <v>163</v>
      </c>
      <c r="H37" s="18"/>
    </row>
    <row r="38" spans="1:8" s="1" customFormat="1" ht="13.9">
      <c r="A38" s="55"/>
      <c r="B38" s="24" t="s">
        <v>62</v>
      </c>
      <c r="C38" s="13"/>
      <c r="D38" s="7">
        <v>68</v>
      </c>
      <c r="E38" s="21">
        <v>1</v>
      </c>
      <c r="F38" s="13">
        <v>1</v>
      </c>
      <c r="G38" s="7">
        <f t="shared" si="0"/>
        <v>68</v>
      </c>
      <c r="H38" s="18"/>
    </row>
    <row r="39" spans="1:8" s="1" customFormat="1" ht="13.9">
      <c r="A39" s="55"/>
      <c r="B39" s="24" t="s">
        <v>63</v>
      </c>
      <c r="C39" s="13"/>
      <c r="D39" s="13">
        <f>348+38+38+108+56</f>
        <v>588</v>
      </c>
      <c r="E39" s="21">
        <v>1</v>
      </c>
      <c r="F39" s="13">
        <v>1</v>
      </c>
      <c r="G39" s="7">
        <f t="shared" si="0"/>
        <v>588</v>
      </c>
      <c r="H39" s="18"/>
    </row>
    <row r="40" spans="1:8" s="1" customFormat="1" ht="13.9">
      <c r="A40" s="55"/>
      <c r="B40" s="24" t="s">
        <v>70</v>
      </c>
      <c r="C40" s="13"/>
      <c r="D40" s="7">
        <v>734</v>
      </c>
      <c r="E40" s="21">
        <v>1</v>
      </c>
      <c r="F40" s="13">
        <v>1</v>
      </c>
      <c r="G40" s="7">
        <f t="shared" ref="G40" si="1">D40*E40*F40</f>
        <v>734</v>
      </c>
      <c r="H40" s="18"/>
    </row>
    <row r="41" spans="1:8" s="1" customFormat="1" ht="13.9">
      <c r="A41" s="55"/>
      <c r="B41" s="24" t="s">
        <v>64</v>
      </c>
      <c r="C41" s="13"/>
      <c r="D41" s="13">
        <f>76+10+102+10+38+50</f>
        <v>286</v>
      </c>
      <c r="E41" s="21">
        <v>1</v>
      </c>
      <c r="F41" s="13">
        <v>1</v>
      </c>
      <c r="G41" s="7">
        <f t="shared" si="0"/>
        <v>286</v>
      </c>
      <c r="H41" s="18"/>
    </row>
    <row r="42" spans="1:8" s="1" customFormat="1" ht="13.9">
      <c r="A42" s="55"/>
      <c r="B42" s="24" t="s">
        <v>65</v>
      </c>
      <c r="C42" s="13"/>
      <c r="D42" s="13">
        <v>45</v>
      </c>
      <c r="E42" s="21">
        <v>1</v>
      </c>
      <c r="F42" s="13">
        <v>1</v>
      </c>
      <c r="G42" s="7">
        <f t="shared" si="0"/>
        <v>45</v>
      </c>
      <c r="H42" s="18"/>
    </row>
    <row r="43" spans="1:8" s="1" customFormat="1">
      <c r="A43" s="55"/>
      <c r="B43" s="34" t="s">
        <v>66</v>
      </c>
      <c r="C43" s="13"/>
      <c r="D43" s="13">
        <f>120+18+68+36+90</f>
        <v>332</v>
      </c>
      <c r="E43" s="21">
        <v>1</v>
      </c>
      <c r="F43" s="13">
        <v>1</v>
      </c>
      <c r="G43" s="7">
        <f t="shared" si="0"/>
        <v>332</v>
      </c>
      <c r="H43" s="18"/>
    </row>
    <row r="44" spans="1:8" s="1" customFormat="1" ht="13.9">
      <c r="A44" s="55"/>
      <c r="B44" s="24" t="s">
        <v>71</v>
      </c>
      <c r="C44" s="13"/>
      <c r="D44" s="7">
        <v>288</v>
      </c>
      <c r="E44" s="21">
        <v>1</v>
      </c>
      <c r="F44" s="13">
        <v>1</v>
      </c>
      <c r="G44" s="7">
        <f t="shared" ref="G44:G50" si="2">D44*E44*F44</f>
        <v>288</v>
      </c>
      <c r="H44" s="18"/>
    </row>
    <row r="45" spans="1:8" s="1" customFormat="1" ht="13.9">
      <c r="A45" s="55"/>
      <c r="B45" s="44" t="s">
        <v>72</v>
      </c>
      <c r="C45" s="13"/>
      <c r="D45" s="13">
        <v>10</v>
      </c>
      <c r="E45" s="13">
        <v>1</v>
      </c>
      <c r="F45" s="13">
        <v>26</v>
      </c>
      <c r="G45" s="7">
        <f t="shared" si="2"/>
        <v>260</v>
      </c>
      <c r="H45" s="18"/>
    </row>
    <row r="46" spans="1:8" s="1" customFormat="1" ht="13.9">
      <c r="A46" s="55"/>
      <c r="B46" s="44" t="s">
        <v>73</v>
      </c>
      <c r="C46" s="13"/>
      <c r="D46" s="13">
        <v>2</v>
      </c>
      <c r="E46" s="13">
        <v>2</v>
      </c>
      <c r="F46" s="13">
        <v>20</v>
      </c>
      <c r="G46" s="7">
        <f t="shared" si="2"/>
        <v>80</v>
      </c>
      <c r="H46" s="18"/>
    </row>
    <row r="47" spans="1:8" s="1" customFormat="1" ht="13.9">
      <c r="A47" s="55"/>
      <c r="B47" s="44" t="s">
        <v>76</v>
      </c>
      <c r="C47" s="13"/>
      <c r="D47" s="13">
        <v>2500</v>
      </c>
      <c r="E47" s="13">
        <v>2</v>
      </c>
      <c r="F47" s="13">
        <v>1</v>
      </c>
      <c r="G47" s="7">
        <f t="shared" si="2"/>
        <v>5000</v>
      </c>
      <c r="H47" s="18"/>
    </row>
    <row r="48" spans="1:8" s="1" customFormat="1" ht="13.9">
      <c r="A48" s="55"/>
      <c r="B48" s="44" t="s">
        <v>158</v>
      </c>
      <c r="C48" s="13"/>
      <c r="D48" s="13">
        <v>3500</v>
      </c>
      <c r="E48" s="13">
        <v>1</v>
      </c>
      <c r="F48" s="13">
        <v>1</v>
      </c>
      <c r="G48" s="7">
        <f t="shared" si="2"/>
        <v>3500</v>
      </c>
      <c r="H48" s="18"/>
    </row>
    <row r="49" spans="1:13" s="1" customFormat="1" ht="13.9">
      <c r="A49" s="55"/>
      <c r="B49" s="44" t="s">
        <v>157</v>
      </c>
      <c r="C49" s="13"/>
      <c r="D49" s="13">
        <v>3500</v>
      </c>
      <c r="E49" s="13">
        <v>1</v>
      </c>
      <c r="F49" s="13">
        <v>1</v>
      </c>
      <c r="G49" s="7">
        <f t="shared" si="2"/>
        <v>3500</v>
      </c>
      <c r="H49" s="18"/>
    </row>
    <row r="50" spans="1:13" s="1" customFormat="1" ht="13.9">
      <c r="A50" s="56"/>
      <c r="B50" s="44" t="s">
        <v>156</v>
      </c>
      <c r="C50" s="13"/>
      <c r="D50" s="13">
        <v>1923.9</v>
      </c>
      <c r="E50" s="13">
        <v>1</v>
      </c>
      <c r="F50" s="13">
        <v>1</v>
      </c>
      <c r="G50" s="7">
        <f t="shared" si="2"/>
        <v>1923.9</v>
      </c>
      <c r="H50" s="18"/>
    </row>
    <row r="51" spans="1:13" s="1" customFormat="1" ht="13.9">
      <c r="A51" s="46" t="s">
        <v>27</v>
      </c>
      <c r="B51" s="47"/>
      <c r="C51" s="47"/>
      <c r="D51" s="47"/>
      <c r="E51" s="47"/>
      <c r="F51" s="48"/>
      <c r="G51" s="5">
        <f>SUM(G8:G50)</f>
        <v>95831.9</v>
      </c>
      <c r="H51" s="6"/>
    </row>
    <row r="52" spans="1:13" s="1" customFormat="1" ht="13.9">
      <c r="A52" s="49" t="s">
        <v>28</v>
      </c>
      <c r="B52" s="50"/>
      <c r="C52" s="50"/>
      <c r="D52" s="50"/>
      <c r="E52" s="50"/>
      <c r="F52" s="51"/>
      <c r="G52" s="5">
        <f>G51*10%</f>
        <v>9583.19</v>
      </c>
      <c r="H52" s="6"/>
    </row>
    <row r="53" spans="1:13" s="1" customFormat="1" ht="13.9">
      <c r="A53" s="49" t="s">
        <v>29</v>
      </c>
      <c r="B53" s="50"/>
      <c r="C53" s="50"/>
      <c r="D53" s="50"/>
      <c r="E53" s="50"/>
      <c r="F53" s="51"/>
      <c r="G53" s="5">
        <f>SUM(G51:G52)</f>
        <v>105415.09</v>
      </c>
      <c r="H53" s="6"/>
    </row>
    <row r="54" spans="1:13">
      <c r="M54" s="1"/>
    </row>
    <row r="55" spans="1:13">
      <c r="M55" s="1"/>
    </row>
    <row r="56" spans="1:13">
      <c r="M56" s="1"/>
    </row>
    <row r="57" spans="1:13">
      <c r="M57" s="1"/>
    </row>
  </sheetData>
  <mergeCells count="9">
    <mergeCell ref="A6:H6"/>
    <mergeCell ref="A51:F51"/>
    <mergeCell ref="A52:F52"/>
    <mergeCell ref="A53:F53"/>
    <mergeCell ref="A9:A13"/>
    <mergeCell ref="A14:A16"/>
    <mergeCell ref="A21:A26"/>
    <mergeCell ref="A17:A20"/>
    <mergeCell ref="A27:A50"/>
  </mergeCells>
  <phoneticPr fontId="29" type="noConversion"/>
  <conditionalFormatting sqref="G8:G50">
    <cfRule type="cellIs" dxfId="0" priority="1" operator="equal">
      <formula>0</formula>
    </cfRule>
  </conditionalFormatting>
  <pageMargins left="0.25" right="0.25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33B4-5550-7D4C-BAC7-6E2AF17B849F}">
  <dimension ref="A1:G30"/>
  <sheetViews>
    <sheetView workbookViewId="0">
      <selection activeCell="K13" sqref="K13"/>
    </sheetView>
  </sheetViews>
  <sheetFormatPr defaultColWidth="10.6640625" defaultRowHeight="13.5"/>
  <cols>
    <col min="5" max="5" width="22.06640625" customWidth="1"/>
    <col min="7" max="7" width="19.33203125" customWidth="1"/>
  </cols>
  <sheetData>
    <row r="1" spans="1:7" ht="14.65">
      <c r="A1" s="35" t="s">
        <v>82</v>
      </c>
      <c r="B1" s="35" t="s">
        <v>83</v>
      </c>
      <c r="C1" s="35" t="s">
        <v>84</v>
      </c>
      <c r="D1" s="35" t="s">
        <v>85</v>
      </c>
      <c r="E1" s="35" t="s">
        <v>86</v>
      </c>
      <c r="F1" s="36" t="s">
        <v>87</v>
      </c>
      <c r="G1" s="36" t="s">
        <v>88</v>
      </c>
    </row>
    <row r="2" spans="1:7" ht="13.9">
      <c r="A2" s="37">
        <v>1</v>
      </c>
      <c r="B2" s="57" t="s">
        <v>89</v>
      </c>
      <c r="C2" s="38" t="s">
        <v>90</v>
      </c>
      <c r="D2" s="38" t="s">
        <v>91</v>
      </c>
      <c r="E2" s="39">
        <v>13922900011</v>
      </c>
      <c r="F2" s="40">
        <v>240</v>
      </c>
      <c r="G2" s="40">
        <v>174</v>
      </c>
    </row>
    <row r="3" spans="1:7" ht="13.9">
      <c r="A3" s="37">
        <v>2</v>
      </c>
      <c r="B3" s="58"/>
      <c r="C3" s="38" t="s">
        <v>92</v>
      </c>
      <c r="D3" s="38" t="s">
        <v>93</v>
      </c>
      <c r="E3" s="39">
        <v>13824413379</v>
      </c>
      <c r="F3" s="40">
        <v>396</v>
      </c>
      <c r="G3" s="40">
        <v>273</v>
      </c>
    </row>
    <row r="4" spans="1:7" ht="13.9">
      <c r="A4" s="37">
        <v>3</v>
      </c>
      <c r="B4" s="58"/>
      <c r="C4" s="38" t="s">
        <v>94</v>
      </c>
      <c r="D4" s="38" t="s">
        <v>95</v>
      </c>
      <c r="E4" s="39">
        <v>13976779810</v>
      </c>
      <c r="F4" s="41">
        <v>0</v>
      </c>
      <c r="G4" s="41">
        <v>0</v>
      </c>
    </row>
    <row r="5" spans="1:7" ht="13.9">
      <c r="A5" s="37">
        <v>4</v>
      </c>
      <c r="B5" s="58"/>
      <c r="C5" s="38" t="s">
        <v>96</v>
      </c>
      <c r="D5" s="38" t="s">
        <v>97</v>
      </c>
      <c r="E5" s="39">
        <v>15002031985</v>
      </c>
      <c r="F5" s="40">
        <v>0</v>
      </c>
      <c r="G5" s="40">
        <v>0</v>
      </c>
    </row>
    <row r="6" spans="1:7" ht="13.9">
      <c r="A6" s="37">
        <v>5</v>
      </c>
      <c r="B6" s="58"/>
      <c r="C6" s="38" t="s">
        <v>98</v>
      </c>
      <c r="D6" s="38" t="s">
        <v>99</v>
      </c>
      <c r="E6" s="39">
        <v>13802571438</v>
      </c>
      <c r="F6" s="40">
        <v>0</v>
      </c>
      <c r="G6" s="40">
        <v>0</v>
      </c>
    </row>
    <row r="7" spans="1:7" ht="13.9">
      <c r="A7" s="37">
        <v>6</v>
      </c>
      <c r="B7" s="58"/>
      <c r="C7" s="38" t="s">
        <v>100</v>
      </c>
      <c r="D7" s="38" t="s">
        <v>101</v>
      </c>
      <c r="E7" s="39">
        <v>13823553500</v>
      </c>
      <c r="F7" s="40">
        <v>0</v>
      </c>
      <c r="G7" s="40">
        <v>0</v>
      </c>
    </row>
    <row r="8" spans="1:7" ht="13.9">
      <c r="A8" s="37">
        <v>7</v>
      </c>
      <c r="B8" s="58"/>
      <c r="C8" s="38" t="s">
        <v>102</v>
      </c>
      <c r="D8" s="38" t="s">
        <v>103</v>
      </c>
      <c r="E8" s="39">
        <v>13798230006</v>
      </c>
      <c r="F8" s="40">
        <v>238</v>
      </c>
      <c r="G8" s="40">
        <v>0</v>
      </c>
    </row>
    <row r="9" spans="1:7" ht="13.9">
      <c r="A9" s="37">
        <v>8</v>
      </c>
      <c r="B9" s="58"/>
      <c r="C9" s="38" t="s">
        <v>104</v>
      </c>
      <c r="D9" s="38" t="s">
        <v>105</v>
      </c>
      <c r="E9" s="39">
        <v>13823001944</v>
      </c>
      <c r="F9" s="40">
        <v>0</v>
      </c>
      <c r="G9" s="40">
        <v>0</v>
      </c>
    </row>
    <row r="10" spans="1:7" ht="13.9">
      <c r="A10" s="37">
        <v>9</v>
      </c>
      <c r="B10" s="58"/>
      <c r="C10" s="38" t="s">
        <v>106</v>
      </c>
      <c r="D10" s="38" t="s">
        <v>107</v>
      </c>
      <c r="E10" s="39">
        <v>13802976919</v>
      </c>
      <c r="F10" s="40">
        <v>0</v>
      </c>
      <c r="G10" s="40">
        <v>0</v>
      </c>
    </row>
    <row r="11" spans="1:7" ht="13.9">
      <c r="A11" s="37">
        <v>10</v>
      </c>
      <c r="B11" s="58"/>
      <c r="C11" s="38" t="s">
        <v>108</v>
      </c>
      <c r="D11" s="38" t="s">
        <v>109</v>
      </c>
      <c r="E11" s="39">
        <v>13926050569</v>
      </c>
      <c r="F11" s="40">
        <v>0</v>
      </c>
      <c r="G11" s="40">
        <v>0</v>
      </c>
    </row>
    <row r="12" spans="1:7" ht="13.9">
      <c r="A12" s="37">
        <v>11</v>
      </c>
      <c r="B12" s="58"/>
      <c r="C12" s="38" t="s">
        <v>110</v>
      </c>
      <c r="D12" s="38" t="s">
        <v>111</v>
      </c>
      <c r="E12" s="39">
        <v>13609017037</v>
      </c>
      <c r="F12" s="40">
        <v>263</v>
      </c>
      <c r="G12" s="40">
        <v>216</v>
      </c>
    </row>
    <row r="13" spans="1:7" ht="13.9">
      <c r="A13" s="37">
        <v>12</v>
      </c>
      <c r="B13" s="58"/>
      <c r="C13" s="38" t="s">
        <v>112</v>
      </c>
      <c r="D13" s="38" t="s">
        <v>113</v>
      </c>
      <c r="E13" s="38" t="s">
        <v>114</v>
      </c>
      <c r="F13" s="40">
        <v>0</v>
      </c>
      <c r="G13" s="40">
        <v>0</v>
      </c>
    </row>
    <row r="14" spans="1:7" ht="13.9">
      <c r="A14" s="37">
        <v>13</v>
      </c>
      <c r="B14" s="58"/>
      <c r="C14" s="38" t="s">
        <v>115</v>
      </c>
      <c r="D14" s="38" t="s">
        <v>116</v>
      </c>
      <c r="E14" s="39">
        <v>13826987350</v>
      </c>
      <c r="F14" s="40">
        <v>0</v>
      </c>
      <c r="G14" s="40">
        <v>0</v>
      </c>
    </row>
    <row r="15" spans="1:7" ht="13.9">
      <c r="A15" s="37">
        <v>14</v>
      </c>
      <c r="B15" s="58"/>
      <c r="C15" s="38" t="s">
        <v>117</v>
      </c>
      <c r="D15" s="38" t="s">
        <v>118</v>
      </c>
      <c r="E15" s="39">
        <v>13823008056</v>
      </c>
      <c r="F15" s="40">
        <v>0</v>
      </c>
      <c r="G15" s="40">
        <v>0</v>
      </c>
    </row>
    <row r="16" spans="1:7" ht="13.9">
      <c r="A16" s="37">
        <v>15</v>
      </c>
      <c r="B16" s="38" t="s">
        <v>119</v>
      </c>
      <c r="C16" s="38" t="s">
        <v>120</v>
      </c>
      <c r="D16" s="38" t="s">
        <v>121</v>
      </c>
      <c r="E16" s="38" t="s">
        <v>122</v>
      </c>
      <c r="F16" s="40">
        <v>0</v>
      </c>
      <c r="G16" s="40">
        <v>0</v>
      </c>
    </row>
    <row r="17" spans="1:7" ht="13.9">
      <c r="A17" s="37">
        <v>16</v>
      </c>
      <c r="B17" s="59" t="s">
        <v>123</v>
      </c>
      <c r="C17" s="38" t="s">
        <v>124</v>
      </c>
      <c r="D17" s="38" t="s">
        <v>125</v>
      </c>
      <c r="E17" s="39">
        <v>18988283591</v>
      </c>
      <c r="F17" s="40">
        <v>350</v>
      </c>
      <c r="G17" s="40">
        <v>413</v>
      </c>
    </row>
    <row r="18" spans="1:7" ht="13.9">
      <c r="A18" s="37">
        <v>17</v>
      </c>
      <c r="B18" s="60"/>
      <c r="C18" s="38" t="s">
        <v>126</v>
      </c>
      <c r="D18" s="38" t="s">
        <v>127</v>
      </c>
      <c r="E18" s="39">
        <v>15807310029</v>
      </c>
      <c r="F18" s="40">
        <v>0</v>
      </c>
      <c r="G18" s="40">
        <v>0</v>
      </c>
    </row>
    <row r="19" spans="1:7" ht="13.9">
      <c r="A19" s="37">
        <v>18</v>
      </c>
      <c r="B19" s="60"/>
      <c r="C19" s="38" t="s">
        <v>128</v>
      </c>
      <c r="D19" s="38" t="s">
        <v>129</v>
      </c>
      <c r="E19" s="39">
        <v>18007357007</v>
      </c>
      <c r="F19" s="40">
        <v>840</v>
      </c>
      <c r="G19" s="40">
        <v>0</v>
      </c>
    </row>
    <row r="20" spans="1:7" ht="13.9">
      <c r="A20" s="37">
        <v>19</v>
      </c>
      <c r="B20" s="60"/>
      <c r="C20" s="38" t="s">
        <v>130</v>
      </c>
      <c r="D20" s="38" t="s">
        <v>131</v>
      </c>
      <c r="E20" s="39">
        <v>18627476761</v>
      </c>
      <c r="F20" s="40">
        <v>186</v>
      </c>
      <c r="G20" s="40">
        <f>371+827</f>
        <v>1198</v>
      </c>
    </row>
    <row r="21" spans="1:7" ht="13.9">
      <c r="A21" s="37">
        <v>20</v>
      </c>
      <c r="B21" s="60"/>
      <c r="C21" s="38" t="s">
        <v>132</v>
      </c>
      <c r="D21" s="38" t="s">
        <v>133</v>
      </c>
      <c r="E21" s="39">
        <v>13975800798</v>
      </c>
      <c r="F21" s="40">
        <v>364</v>
      </c>
      <c r="G21" s="40">
        <v>429</v>
      </c>
    </row>
    <row r="22" spans="1:7" ht="13.9">
      <c r="A22" s="37">
        <v>21</v>
      </c>
      <c r="B22" s="60"/>
      <c r="C22" s="38" t="s">
        <v>134</v>
      </c>
      <c r="D22" s="38" t="s">
        <v>135</v>
      </c>
      <c r="E22" s="38" t="s">
        <v>136</v>
      </c>
      <c r="F22" s="40">
        <v>690</v>
      </c>
      <c r="G22" s="40">
        <v>0</v>
      </c>
    </row>
    <row r="23" spans="1:7" ht="13.9">
      <c r="A23" s="37">
        <v>22</v>
      </c>
      <c r="B23" s="60"/>
      <c r="C23" s="38" t="s">
        <v>137</v>
      </c>
      <c r="D23" s="38" t="s">
        <v>138</v>
      </c>
      <c r="E23" s="39">
        <v>18974566936</v>
      </c>
      <c r="F23" s="40">
        <v>357</v>
      </c>
      <c r="G23" s="40">
        <v>453</v>
      </c>
    </row>
    <row r="24" spans="1:7" ht="13.9">
      <c r="A24" s="37">
        <v>23</v>
      </c>
      <c r="B24" s="59" t="s">
        <v>139</v>
      </c>
      <c r="C24" s="38" t="s">
        <v>140</v>
      </c>
      <c r="D24" s="38" t="s">
        <v>141</v>
      </c>
      <c r="E24" s="39">
        <v>13907138362</v>
      </c>
      <c r="F24" s="40">
        <v>490</v>
      </c>
      <c r="G24" s="40">
        <v>455</v>
      </c>
    </row>
    <row r="25" spans="1:7" ht="13.9">
      <c r="A25" s="37">
        <v>24</v>
      </c>
      <c r="B25" s="60"/>
      <c r="C25" s="38" t="s">
        <v>142</v>
      </c>
      <c r="D25" s="38" t="s">
        <v>143</v>
      </c>
      <c r="E25" s="39">
        <v>13098818938</v>
      </c>
      <c r="F25" s="40">
        <v>469</v>
      </c>
      <c r="G25" s="40">
        <v>0</v>
      </c>
    </row>
    <row r="26" spans="1:7" ht="13.9">
      <c r="A26" s="37">
        <v>25</v>
      </c>
      <c r="B26" s="59" t="s">
        <v>144</v>
      </c>
      <c r="C26" s="38" t="s">
        <v>145</v>
      </c>
      <c r="D26" s="38" t="s">
        <v>146</v>
      </c>
      <c r="E26" s="38" t="s">
        <v>147</v>
      </c>
      <c r="F26" s="40">
        <v>0</v>
      </c>
      <c r="G26" s="40">
        <v>0</v>
      </c>
    </row>
    <row r="27" spans="1:7" ht="13.9">
      <c r="A27" s="37">
        <v>26</v>
      </c>
      <c r="B27" s="60"/>
      <c r="C27" s="38" t="s">
        <v>148</v>
      </c>
      <c r="D27" s="38" t="s">
        <v>149</v>
      </c>
      <c r="E27" s="38" t="s">
        <v>150</v>
      </c>
      <c r="F27" s="40">
        <v>291</v>
      </c>
      <c r="G27" s="40">
        <v>324</v>
      </c>
    </row>
    <row r="28" spans="1:7" ht="13.9">
      <c r="A28" s="37">
        <v>27</v>
      </c>
      <c r="B28" s="60"/>
      <c r="C28" s="38" t="s">
        <v>151</v>
      </c>
      <c r="D28" s="38" t="s">
        <v>152</v>
      </c>
      <c r="E28" s="39">
        <v>13982263533</v>
      </c>
      <c r="F28" s="40">
        <v>0</v>
      </c>
      <c r="G28" s="40">
        <v>0</v>
      </c>
    </row>
    <row r="29" spans="1:7" ht="13.9">
      <c r="A29" s="37">
        <v>28</v>
      </c>
      <c r="B29" s="60"/>
      <c r="C29" s="38" t="s">
        <v>153</v>
      </c>
      <c r="D29" s="38" t="s">
        <v>154</v>
      </c>
      <c r="E29" s="39">
        <v>18696697696</v>
      </c>
      <c r="F29" s="40">
        <v>0</v>
      </c>
      <c r="G29" s="40">
        <v>0</v>
      </c>
    </row>
    <row r="30" spans="1:7" ht="13.9">
      <c r="F30" s="42" t="s">
        <v>155</v>
      </c>
      <c r="G30" s="43">
        <f>SUM(F2:G29)</f>
        <v>9109</v>
      </c>
    </row>
  </sheetData>
  <mergeCells count="4">
    <mergeCell ref="B2:B15"/>
    <mergeCell ref="B17:B23"/>
    <mergeCell ref="B24:B25"/>
    <mergeCell ref="B26:B29"/>
  </mergeCells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腾冲</vt:lpstr>
      <vt:lpstr>退票手续费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2024-11-01T23:56:00Z</cp:lastPrinted>
  <dcterms:created xsi:type="dcterms:W3CDTF">2014-11-27T15:00:00Z</dcterms:created>
  <dcterms:modified xsi:type="dcterms:W3CDTF">2026-01-15T06:45:09Z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EEFFA5AA95C8D97D657FC167EF004F18_43</vt:lpwstr>
  </property>
</Properties>
</file>