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赵\Desktop\"/>
    </mc:Choice>
  </mc:AlternateContent>
  <bookViews>
    <workbookView xWindow="2180" yWindow="480" windowWidth="24500" windowHeight="16440"/>
  </bookViews>
  <sheets>
    <sheet name="会务预算" sheetId="1" r:id="rId1"/>
  </sheets>
  <definedNames>
    <definedName name="_xlnm.Print_Area" localSheetId="0">会务预算!$A$1:$I$41</definedName>
  </definedNames>
  <calcPr calcId="152511" concurrentCalc="0"/>
</workbook>
</file>

<file path=xl/calcChain.xml><?xml version="1.0" encoding="utf-8"?>
<calcChain xmlns="http://schemas.openxmlformats.org/spreadsheetml/2006/main">
  <c r="I31" i="1" l="1"/>
  <c r="I32" i="1"/>
  <c r="I28" i="1"/>
  <c r="I29" i="1"/>
  <c r="C33" i="1"/>
  <c r="C34" i="1"/>
  <c r="C35" i="1"/>
  <c r="F40" i="1"/>
  <c r="I30" i="1"/>
  <c r="I27" i="1"/>
  <c r="I26" i="1"/>
  <c r="I19" i="1"/>
  <c r="I3" i="1"/>
  <c r="I11" i="1"/>
  <c r="I12" i="1"/>
  <c r="I13" i="1"/>
  <c r="I14" i="1"/>
  <c r="I15" i="1"/>
  <c r="I16" i="1"/>
  <c r="I10" i="1"/>
  <c r="I7" i="1"/>
  <c r="I8" i="1"/>
  <c r="I6" i="1"/>
  <c r="I22" i="1"/>
  <c r="I4" i="1"/>
  <c r="I5" i="1"/>
  <c r="I25" i="1"/>
  <c r="I23" i="1"/>
  <c r="I21" i="1"/>
  <c r="I18" i="1"/>
  <c r="I20" i="1"/>
  <c r="I9" i="1"/>
  <c r="I24" i="1"/>
  <c r="I17" i="1"/>
  <c r="F36" i="1"/>
  <c r="H36" i="1"/>
  <c r="C37" i="1"/>
  <c r="H40" i="1"/>
  <c r="C41" i="1"/>
</calcChain>
</file>

<file path=xl/sharedStrings.xml><?xml version="1.0" encoding="utf-8"?>
<sst xmlns="http://schemas.openxmlformats.org/spreadsheetml/2006/main" count="108" uniqueCount="81">
  <si>
    <t>服务项目
Service Item</t>
  </si>
  <si>
    <t>工作描述
Job Description</t>
  </si>
  <si>
    <t>收费单位
Unit</t>
  </si>
  <si>
    <t>数量
Quantity</t>
  </si>
  <si>
    <t>天数</t>
  </si>
  <si>
    <t>收费标准
Charging Standard</t>
  </si>
  <si>
    <t>金额
Amount</t>
  </si>
  <si>
    <t>住宿费</t>
  </si>
  <si>
    <t>间/天</t>
  </si>
  <si>
    <t>酒店合计：</t>
  </si>
  <si>
    <t>次</t>
    <phoneticPr fontId="3" type="noConversion"/>
  </si>
  <si>
    <t>班车 53座</t>
  </si>
  <si>
    <t>用车合计:</t>
  </si>
  <si>
    <t>制作物及礼品合计：</t>
  </si>
  <si>
    <t>用餐费</t>
  </si>
  <si>
    <t>人</t>
  </si>
  <si>
    <t>晚宴费</t>
  </si>
  <si>
    <t>用餐合计：</t>
  </si>
  <si>
    <t>人/次</t>
  </si>
  <si>
    <t>人/天</t>
  </si>
  <si>
    <t>人员合计：</t>
  </si>
  <si>
    <t>小计  Total</t>
  </si>
  <si>
    <t>服务费（10%）</t>
  </si>
  <si>
    <t>税金
Tax</t>
  </si>
  <si>
    <t>增值税专用发票</t>
  </si>
  <si>
    <t>总计
Total</t>
  </si>
  <si>
    <t>会议安排</t>
    <phoneticPr fontId="8" type="noConversion"/>
  </si>
  <si>
    <t>次</t>
    <phoneticPr fontId="8" type="noConversion"/>
  </si>
  <si>
    <t>次</t>
    <phoneticPr fontId="8" type="noConversion"/>
  </si>
  <si>
    <t>车辆安排
（数量预估）</t>
    <phoneticPr fontId="8" type="noConversion"/>
  </si>
  <si>
    <t>6%税金</t>
    <phoneticPr fontId="8" type="noConversion"/>
  </si>
  <si>
    <t>如8.6前未收到房间、场地全款收取全款的6%税金</t>
    <phoneticPr fontId="8" type="noConversion"/>
  </si>
  <si>
    <t>北京乐多港万豪酒店</t>
    <phoneticPr fontId="8" type="noConversion"/>
  </si>
  <si>
    <t>酒店双床（大床）</t>
    <phoneticPr fontId="3" type="noConversion"/>
  </si>
  <si>
    <t>北京军都大酒店</t>
    <phoneticPr fontId="3" type="noConversion"/>
  </si>
  <si>
    <t>场地费</t>
    <phoneticPr fontId="8" type="noConversion"/>
  </si>
  <si>
    <t>D2 万豪酒店-军都大酒店</t>
    <phoneticPr fontId="3" type="noConversion"/>
  </si>
  <si>
    <t>接机用车 53座</t>
    <phoneticPr fontId="3" type="noConversion"/>
  </si>
  <si>
    <t>接用车 GL8</t>
    <phoneticPr fontId="8" type="noConversion"/>
  </si>
  <si>
    <t>接用车 帕萨特</t>
    <phoneticPr fontId="3" type="noConversion"/>
  </si>
  <si>
    <t>送机用车 GL8</t>
    <phoneticPr fontId="8" type="noConversion"/>
  </si>
  <si>
    <t>送机用车 帕萨特</t>
    <phoneticPr fontId="3" type="noConversion"/>
  </si>
  <si>
    <t>D1机场（火车站）-酒店</t>
    <phoneticPr fontId="8" type="noConversion"/>
  </si>
  <si>
    <t>D1机场（火车站）-酒店</t>
    <phoneticPr fontId="8" type="noConversion"/>
  </si>
  <si>
    <t>会展搭建</t>
    <phoneticPr fontId="8" type="noConversion"/>
  </si>
  <si>
    <t>会展搭建</t>
    <phoneticPr fontId="3" type="noConversion"/>
  </si>
  <si>
    <t>17日晚餐（自助）</t>
    <phoneticPr fontId="3" type="noConversion"/>
  </si>
  <si>
    <t>18日午餐（自助）</t>
    <phoneticPr fontId="3" type="noConversion"/>
  </si>
  <si>
    <t>18日晚宴（围桌）</t>
    <phoneticPr fontId="3" type="noConversion"/>
  </si>
  <si>
    <t>酒店用餐
（数量预估）</t>
    <phoneticPr fontId="8" type="noConversion"/>
  </si>
  <si>
    <t>趟</t>
    <phoneticPr fontId="8" type="noConversion"/>
  </si>
  <si>
    <t>参观用车 53座</t>
    <phoneticPr fontId="3" type="noConversion"/>
  </si>
  <si>
    <t>D3 酒店-用友-机场</t>
    <phoneticPr fontId="8" type="noConversion"/>
  </si>
  <si>
    <t>场地搭建（17日全天搭建）</t>
    <phoneticPr fontId="8" type="noConversion"/>
  </si>
  <si>
    <t>LED</t>
    <phoneticPr fontId="3" type="noConversion"/>
  </si>
  <si>
    <t>次</t>
    <phoneticPr fontId="3" type="noConversion"/>
  </si>
  <si>
    <r>
      <t>展台，活动KV，创意</t>
    </r>
    <r>
      <rPr>
        <b/>
        <sz val="9"/>
        <color indexed="10"/>
        <rFont val="微软雅黑"/>
        <family val="2"/>
        <charset val="134"/>
      </rPr>
      <t>（明细见后）</t>
    </r>
    <phoneticPr fontId="8" type="noConversion"/>
  </si>
  <si>
    <t>总计 Total（不含税）</t>
    <phoneticPr fontId="8" type="noConversion"/>
  </si>
  <si>
    <t>宴会厅LED全天使用（18日）</t>
    <phoneticPr fontId="3" type="noConversion"/>
  </si>
  <si>
    <r>
      <t>18日会场，场地费</t>
    </r>
    <r>
      <rPr>
        <b/>
        <sz val="10"/>
        <color indexed="10"/>
        <rFont val="微软雅黑"/>
        <family val="2"/>
        <charset val="134"/>
      </rPr>
      <t>（明细见后）</t>
    </r>
    <phoneticPr fontId="8" type="noConversion"/>
  </si>
  <si>
    <t>搭建费</t>
    <phoneticPr fontId="8" type="noConversion"/>
  </si>
  <si>
    <t>酒店双床（大床）</t>
    <phoneticPr fontId="3" type="noConversion"/>
  </si>
  <si>
    <t>D3 酒店-用友-机场（VIP备用）</t>
    <phoneticPr fontId="8" type="noConversion"/>
  </si>
  <si>
    <t xml:space="preserve"> </t>
    <phoneticPr fontId="3" type="noConversion"/>
  </si>
  <si>
    <t>活动报备</t>
    <phoneticPr fontId="3" type="noConversion"/>
  </si>
  <si>
    <t>次</t>
    <phoneticPr fontId="3" type="noConversion"/>
  </si>
  <si>
    <t>目前暂无此需求</t>
    <phoneticPr fontId="3" type="noConversion"/>
  </si>
  <si>
    <t>相关报备费用</t>
    <phoneticPr fontId="3" type="noConversion"/>
  </si>
  <si>
    <t>礼仪人员</t>
    <phoneticPr fontId="3" type="noConversion"/>
  </si>
  <si>
    <t>前期培训</t>
    <phoneticPr fontId="3" type="noConversion"/>
  </si>
  <si>
    <t>安保人员</t>
    <phoneticPr fontId="3" type="noConversion"/>
  </si>
  <si>
    <t>康辉人员</t>
    <phoneticPr fontId="3" type="noConversion"/>
  </si>
  <si>
    <t>会议服务</t>
    <phoneticPr fontId="8" type="noConversion"/>
  </si>
  <si>
    <t>6%计算</t>
    <phoneticPr fontId="8" type="noConversion"/>
  </si>
  <si>
    <t>10.10前期培训（13:30-17:30）
包含交通，未含餐费</t>
    <phoneticPr fontId="3" type="noConversion"/>
  </si>
  <si>
    <t>绿联盟圆桌会-报价单</t>
    <phoneticPr fontId="8" type="noConversion"/>
  </si>
  <si>
    <t>车辆安排</t>
    <phoneticPr fontId="8" type="noConversion"/>
  </si>
  <si>
    <t>会议备车 GL8</t>
    <phoneticPr fontId="3" type="noConversion"/>
  </si>
  <si>
    <t>车</t>
    <phoneticPr fontId="3" type="noConversion"/>
  </si>
  <si>
    <t>100KM，10小时备车 （8:00-18:00）
未含高速，停车费</t>
    <phoneticPr fontId="3" type="noConversion"/>
  </si>
  <si>
    <t>12.12会议（7:00-17:30）
超时100元/小时/人
包含交通，未含餐费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</si>
</sst>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\¥#,##0_);[Red]\(\¥#,##0\)"/>
    <numFmt numFmtId="177" formatCode="#,##0.00_ ;[Red]\-#,##0.00\ "/>
    <numFmt numFmtId="178" formatCode="#,##0.000_ ;[Red]\-#,##0.000\ "/>
  </numFmts>
  <fonts count="19" x14ac:knownFonts="1">
    <font>
      <sz val="12"/>
      <name val="宋体"/>
      <charset val="134"/>
    </font>
    <font>
      <sz val="12"/>
      <name val="宋体"/>
      <charset val="134"/>
    </font>
    <font>
      <b/>
      <sz val="18"/>
      <name val="微软雅黑"/>
      <family val="2"/>
      <charset val="134"/>
    </font>
    <font>
      <sz val="9"/>
      <name val="宋体"/>
      <charset val="134"/>
    </font>
    <font>
      <b/>
      <sz val="10"/>
      <name val="微软雅黑"/>
      <family val="2"/>
      <charset val="134"/>
    </font>
    <font>
      <sz val="11"/>
      <color indexed="8"/>
      <name val="宋体"/>
      <charset val="134"/>
    </font>
    <font>
      <b/>
      <sz val="10"/>
      <color indexed="8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宋体"/>
      <charset val="134"/>
    </font>
    <font>
      <b/>
      <sz val="10"/>
      <color indexed="10"/>
      <name val="微软雅黑"/>
      <family val="2"/>
      <charset val="134"/>
    </font>
    <font>
      <b/>
      <sz val="9"/>
      <color indexed="10"/>
      <name val="微软雅黑"/>
      <family val="2"/>
      <charset val="134"/>
    </font>
    <font>
      <b/>
      <sz val="10"/>
      <name val="微软雅黑"/>
      <family val="2"/>
      <charset val="134"/>
    </font>
    <font>
      <sz val="12"/>
      <name val="宋体"/>
      <charset val="134"/>
    </font>
    <font>
      <b/>
      <sz val="9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2"/>
      <color rgb="FFFF0000"/>
      <name val="宋体"/>
      <charset val="134"/>
    </font>
    <font>
      <b/>
      <sz val="8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7918A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>
      <alignment vertical="center"/>
    </xf>
    <xf numFmtId="0" fontId="5" fillId="0" borderId="0">
      <alignment vertical="center"/>
    </xf>
    <xf numFmtId="0" fontId="1" fillId="0" borderId="0"/>
    <xf numFmtId="0" fontId="5" fillId="0" borderId="0">
      <alignment vertical="center"/>
    </xf>
    <xf numFmtId="0" fontId="5" fillId="0" borderId="0">
      <alignment vertical="center"/>
    </xf>
    <xf numFmtId="0" fontId="1" fillId="0" borderId="0"/>
  </cellStyleXfs>
  <cellXfs count="57">
    <xf numFmtId="0" fontId="0" fillId="0" borderId="0" xfId="0">
      <alignment vertical="center"/>
    </xf>
    <xf numFmtId="0" fontId="1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40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0" fontId="4" fillId="4" borderId="1" xfId="0" applyNumberFormat="1" applyFont="1" applyFill="1" applyBorder="1" applyAlignment="1">
      <alignment horizontal="center" vertical="center" wrapText="1"/>
    </xf>
    <xf numFmtId="0" fontId="6" fillId="0" borderId="2" xfId="1" applyFont="1" applyBorder="1" applyAlignment="1" applyProtection="1">
      <alignment horizontal="center" vertical="center" wrapText="1"/>
    </xf>
    <xf numFmtId="40" fontId="4" fillId="0" borderId="2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10" fontId="4" fillId="6" borderId="1" xfId="0" applyNumberFormat="1" applyFont="1" applyFill="1" applyBorder="1" applyAlignment="1">
      <alignment horizontal="center" vertical="center" wrapText="1"/>
    </xf>
    <xf numFmtId="40" fontId="4" fillId="0" borderId="1" xfId="0" applyNumberFormat="1" applyFont="1" applyFill="1" applyBorder="1" applyAlignment="1">
      <alignment horizontal="center" vertical="center" wrapText="1"/>
    </xf>
    <xf numFmtId="10" fontId="15" fillId="0" borderId="1" xfId="0" applyNumberFormat="1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0" fontId="16" fillId="0" borderId="1" xfId="0" applyNumberFormat="1" applyFont="1" applyFill="1" applyBorder="1" applyAlignment="1">
      <alignment horizontal="center" vertical="center"/>
    </xf>
    <xf numFmtId="40" fontId="16" fillId="0" borderId="2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14" fillId="6" borderId="0" xfId="0" applyFont="1" applyFill="1" applyBorder="1" applyAlignment="1">
      <alignment horizontal="center" vertical="center" wrapText="1"/>
    </xf>
    <xf numFmtId="38" fontId="14" fillId="6" borderId="0" xfId="0" applyNumberFormat="1" applyFont="1" applyFill="1" applyBorder="1" applyAlignment="1">
      <alignment horizontal="center" vertical="center"/>
    </xf>
    <xf numFmtId="38" fontId="4" fillId="0" borderId="1" xfId="0" applyNumberFormat="1" applyFont="1" applyFill="1" applyBorder="1" applyAlignment="1">
      <alignment horizontal="center" vertical="center" wrapText="1"/>
    </xf>
    <xf numFmtId="38" fontId="4" fillId="0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177" fontId="12" fillId="0" borderId="0" xfId="0" applyNumberFormat="1" applyFo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38" fontId="14" fillId="7" borderId="1" xfId="0" applyNumberFormat="1" applyFont="1" applyFill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center"/>
    </xf>
    <xf numFmtId="176" fontId="4" fillId="5" borderId="4" xfId="0" applyNumberFormat="1" applyFont="1" applyFill="1" applyBorder="1" applyAlignment="1">
      <alignment horizontal="center" vertical="center"/>
    </xf>
    <xf numFmtId="176" fontId="4" fillId="5" borderId="6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10" fontId="4" fillId="3" borderId="5" xfId="0" applyNumberFormat="1" applyFont="1" applyFill="1" applyBorder="1" applyAlignment="1">
      <alignment horizontal="center" vertical="center" wrapText="1"/>
    </xf>
    <xf numFmtId="10" fontId="4" fillId="3" borderId="6" xfId="0" applyNumberFormat="1" applyFont="1" applyFill="1" applyBorder="1" applyAlignment="1">
      <alignment horizontal="center" vertical="center"/>
    </xf>
    <xf numFmtId="10" fontId="15" fillId="3" borderId="5" xfId="0" applyNumberFormat="1" applyFont="1" applyFill="1" applyBorder="1" applyAlignment="1">
      <alignment horizontal="center" vertical="center" wrapText="1"/>
    </xf>
    <xf numFmtId="10" fontId="15" fillId="3" borderId="6" xfId="0" applyNumberFormat="1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6">
    <cellStyle name="常规" xfId="0" builtinId="0"/>
    <cellStyle name="常规 15" xfId="1"/>
    <cellStyle name="常规 2" xfId="2"/>
    <cellStyle name="常规 27" xfId="3"/>
    <cellStyle name="常规 28" xfId="4"/>
    <cellStyle name="常规 29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7916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7917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7918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7919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7920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7921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7922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7923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7924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7925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7926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7927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7928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7929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7930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7931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7932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7933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7934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7935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7936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7937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7938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7939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7940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7941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7942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7943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7944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7945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7946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7947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7948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7949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7950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7951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7952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7953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7954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7955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7956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7957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7958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7959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7960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7961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7962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7963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7964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7965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7966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7967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7968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7969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7970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7971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7972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7973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7974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7975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7976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7977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7978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7979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7980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7981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7982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7983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7984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7985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7986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7987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7988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7989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7990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7991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7992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7993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7994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7995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7996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7997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7998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7999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000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001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002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003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004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005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006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007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008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009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010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011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012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013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014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015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016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017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018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019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020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021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022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023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024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025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026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027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028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029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030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031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032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033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034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035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036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037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038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039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040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041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042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043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044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045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046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047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048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049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050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051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052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053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054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055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056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057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058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059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060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061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062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063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064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065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066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067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068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069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070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071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072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073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074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075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076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077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078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079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080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081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082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083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084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085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086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087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088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089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090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091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092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093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094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095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096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097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098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099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100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101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102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103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104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105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106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107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108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109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110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111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112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113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114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115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116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117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118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119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120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121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122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123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124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125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126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127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128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129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130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131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132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133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134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135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136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137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138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139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140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141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142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143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144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145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146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147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148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149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150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151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152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153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154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155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156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157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158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159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160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161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162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163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164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165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166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167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168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169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170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171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172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173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174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175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176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177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178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179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180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181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182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183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184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185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186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187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188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189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190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191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192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193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194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195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196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197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198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199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200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201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202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203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204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205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206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207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208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209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210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211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212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213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214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215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216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217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218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219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220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221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222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223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224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225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226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227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228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229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230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231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232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233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234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235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236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237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238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239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240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241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242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243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244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245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246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247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248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249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250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251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252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253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254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255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256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257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258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259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260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261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262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263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264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265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266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267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268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269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270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271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272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273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274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275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276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277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278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279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280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281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282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283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284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285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286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287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288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289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290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291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292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293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294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295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296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297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298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299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300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301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302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303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304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305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306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307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308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309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310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311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312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313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314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315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316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317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318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319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320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321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322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323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324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325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326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327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328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329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330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331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332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333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334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335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336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337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338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339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340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341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342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343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344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345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346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347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348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349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350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351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352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353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354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355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356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357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358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359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360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361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362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363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364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365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366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367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368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369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370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371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372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373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374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375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376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377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378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379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380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381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382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383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384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385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386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387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388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389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390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391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392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393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394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395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396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397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398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399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400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401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402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403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404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405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406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407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408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409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410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411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412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413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414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415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416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417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418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419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420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421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08422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423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424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425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426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427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428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429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430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431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432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433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434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435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436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437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438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439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440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441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442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443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444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445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446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447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448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449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450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451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452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453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454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455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456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457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458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459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460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461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462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463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464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465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466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467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468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469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470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471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472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473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474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475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476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477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478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479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480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481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482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483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484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485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486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487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488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489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490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491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492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493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494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495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496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497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498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499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500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501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502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503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504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505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506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507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508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509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510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511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512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513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514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515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516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517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518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519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520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521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522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523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524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525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526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527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528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529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530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531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532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533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534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535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536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537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538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539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540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541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542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543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544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545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546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547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548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549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550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551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552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553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554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555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556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557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558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559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560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561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562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563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564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565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566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567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568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569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570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571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572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573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574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08575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624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625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626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627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628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629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630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631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632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633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634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635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636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637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638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639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640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641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642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643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644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645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646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647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648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649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650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651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652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653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654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655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656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657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658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659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660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661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662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663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664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665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666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667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668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669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670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671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672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673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674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675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676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677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678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679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680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681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682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683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684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685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686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687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688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689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690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691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692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693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694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695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696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697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698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699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700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701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702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703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704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705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706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707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708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709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710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711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712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713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714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715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716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717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718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719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720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721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722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723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724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725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726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727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728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729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730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731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732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733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734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735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736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737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738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739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740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741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742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743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744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745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746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747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748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749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750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751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752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753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754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755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756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757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758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759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760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761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762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763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764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765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766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767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768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769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770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771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772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773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774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775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776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777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778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779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780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781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782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783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784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785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786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787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788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789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790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791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792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793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794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795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796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797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798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799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800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801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802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803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804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805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806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807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0808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809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810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811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812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813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814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815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816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817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818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819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820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821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822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823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824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825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826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827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828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829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830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831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832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833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834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835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836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837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838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839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840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841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842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843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844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845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846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847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848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849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850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851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852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853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854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855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856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857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858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859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860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861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862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863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864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865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866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867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868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869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870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871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872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873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874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875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876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877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878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879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880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881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882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883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884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885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886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887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888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889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890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891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892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893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894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895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896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897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898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899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900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901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902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903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904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905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906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907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908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909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910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911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912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913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914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915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916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917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918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919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920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921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922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923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924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925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926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927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928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929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930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931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932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933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934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935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936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937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938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939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940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941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942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943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944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945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946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947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948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949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950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951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952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953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954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955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956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957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958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959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960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961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962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963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964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965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966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967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968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969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970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971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972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973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974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975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976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977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978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979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980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981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982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983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984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985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986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987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988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989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990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991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992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993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994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995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996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997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998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0999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000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001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002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003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004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005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006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007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008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009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010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011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012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013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014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015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016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017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018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019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020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021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022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023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024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025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026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027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028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029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030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031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032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033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034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035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036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037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038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039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040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041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042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043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044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045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046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047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048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049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050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051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052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053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054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055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056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057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058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059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060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061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062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063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064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065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066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067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068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069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070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071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072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073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074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075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076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077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078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079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080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081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082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083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084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085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086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087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088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089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090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091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092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093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094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095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096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097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098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099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100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101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102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103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104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105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106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107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108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109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110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111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112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113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114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115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116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117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118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119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120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121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122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123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124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125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126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127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128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129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130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131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132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133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134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135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136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137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138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139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140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141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142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143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144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145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146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147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148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149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150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151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152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153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154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155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156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157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158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159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160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161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162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163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164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165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166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167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168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169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170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171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172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173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174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175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176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177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178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179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180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181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182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183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184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185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186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187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188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189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190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191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192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193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194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195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196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197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198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199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200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201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202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203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204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205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206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207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208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209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210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211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212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213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214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215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216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217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218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219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220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221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222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223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224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225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226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227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228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229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230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231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232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233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234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235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236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237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238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239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240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241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242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243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244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245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246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247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248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249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250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251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252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253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254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255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256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257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258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259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260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261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262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263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264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265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266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267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268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269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270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271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272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273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274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275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276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277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278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279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280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281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282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283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284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285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286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287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288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289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290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291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292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293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294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295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296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297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298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299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300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301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302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303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304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305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306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307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308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309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310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311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312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313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314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315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316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317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318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319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320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321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322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323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324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325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326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327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328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329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330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331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332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333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334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335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336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337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338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339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340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341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342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343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344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345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346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347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348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349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350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351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352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353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354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355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356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357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358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359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360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361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362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363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364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365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366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367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368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369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370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371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372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373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374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375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376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377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378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379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380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381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382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383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384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385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386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387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388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389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390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391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392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393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394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395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396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397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398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399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400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401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402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403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404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405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406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407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408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409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410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411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412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413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414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415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416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417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418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419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420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421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422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423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424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425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426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427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428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429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430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431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432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433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434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435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436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437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438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439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440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441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442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443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444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445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446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447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448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449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450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451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452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453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454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455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456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457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458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459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460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461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462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463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464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465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466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467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468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469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470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471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472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473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474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475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476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477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478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479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480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481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482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483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484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485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486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487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488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489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490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491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492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493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494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495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496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497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498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499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500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501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502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503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504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505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506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507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508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509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510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511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512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513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514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515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516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517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518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519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520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521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522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523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524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525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526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527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528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529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530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531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532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533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534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535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536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537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538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539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540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541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542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543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544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545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546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547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548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549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550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551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552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553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554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555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556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557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558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559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560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561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562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563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564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565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566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567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568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569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570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571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572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573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574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575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576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577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578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579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580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581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582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583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584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585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586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587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588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589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590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591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592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593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594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595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596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597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598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599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600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601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602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603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604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605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606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607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608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609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610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611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612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613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614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615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616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617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618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619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620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621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622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623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624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625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626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627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628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629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630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631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632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633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634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635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636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637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638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639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640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641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642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643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644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645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646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647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648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649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650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651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652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653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654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655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656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657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658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659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660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661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662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663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664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665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666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667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668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669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670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671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672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673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674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675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676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677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678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679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680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681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682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683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684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685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686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687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688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689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690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691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692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693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694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695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696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697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698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699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700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701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702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703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704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705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706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707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708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709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710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711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712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713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714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715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716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717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718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719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720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721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722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723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724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725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726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727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728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729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730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731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732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733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734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735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736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737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738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739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740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741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742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743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744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745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746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747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748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749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750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751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752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753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754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755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756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757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758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759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760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761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762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763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764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765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766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767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768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769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770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771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772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773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774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775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776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777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778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779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780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781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782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783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784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785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786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787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788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789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790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791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792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793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794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795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796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797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798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799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800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801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802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803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804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805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806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807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808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809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810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811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812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813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814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815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816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817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818" name="Text Box 1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819" name="Text Box 2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820" name="Text Box 8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821" name="Text Box 9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411822" name="Text Box 14"/>
        <xdr:cNvSpPr txBox="1">
          <a:spLocks noChangeArrowheads="1"/>
        </xdr:cNvSpPr>
      </xdr:nvSpPr>
      <xdr:spPr bwMode="auto">
        <a:xfrm>
          <a:off x="2590800" y="54737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823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824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825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826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827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828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829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830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831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832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833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834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835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836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837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838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839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840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841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842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843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844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845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846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847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848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849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850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851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852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853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854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855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856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857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858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859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860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861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862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863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864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865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866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867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868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869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870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871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872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873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874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875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876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877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878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879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880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881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882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883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884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885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886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887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888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889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890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891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892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893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894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895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896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897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898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899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900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901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902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903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904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905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906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907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908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909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910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911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912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913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914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915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916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917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918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919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920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921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922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923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924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925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926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927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928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929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930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931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932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933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934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935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936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937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938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939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940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941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942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943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944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945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946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947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948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949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950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951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952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953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954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955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956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957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958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959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960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961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962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963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964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965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966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967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968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969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970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971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972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973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974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975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976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977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978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979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980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981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982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983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984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985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986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987" name="Text Box 1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988" name="Text Box 2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989" name="Text Box 8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990" name="Text Box 9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411991" name="Text Box 14"/>
        <xdr:cNvSpPr txBox="1">
          <a:spLocks noChangeArrowheads="1"/>
        </xdr:cNvSpPr>
      </xdr:nvSpPr>
      <xdr:spPr bwMode="auto">
        <a:xfrm>
          <a:off x="2590800" y="5270500"/>
          <a:ext cx="1016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101600</xdr:colOff>
      <xdr:row>29</xdr:row>
      <xdr:rowOff>120650</xdr:rowOff>
    </xdr:to>
    <xdr:sp macro="" textlink="">
      <xdr:nvSpPr>
        <xdr:cNvPr id="504269" name="Text Box 1"/>
        <xdr:cNvSpPr txBox="1">
          <a:spLocks noChangeArrowheads="1"/>
        </xdr:cNvSpPr>
      </xdr:nvSpPr>
      <xdr:spPr bwMode="auto">
        <a:xfrm>
          <a:off x="2590800" y="1822450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504495" name="Text Box 8"/>
        <xdr:cNvSpPr txBox="1">
          <a:spLocks noChangeArrowheads="1"/>
        </xdr:cNvSpPr>
      </xdr:nvSpPr>
      <xdr:spPr bwMode="auto">
        <a:xfrm>
          <a:off x="2590800" y="2012950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504805" name="Text Box 2"/>
        <xdr:cNvSpPr txBox="1">
          <a:spLocks noChangeArrowheads="1"/>
        </xdr:cNvSpPr>
      </xdr:nvSpPr>
      <xdr:spPr bwMode="auto">
        <a:xfrm>
          <a:off x="2590800" y="2012950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505096" name="Text Box 222472"/>
        <xdr:cNvSpPr txBox="1">
          <a:spLocks noChangeArrowheads="1"/>
        </xdr:cNvSpPr>
      </xdr:nvSpPr>
      <xdr:spPr bwMode="auto">
        <a:xfrm>
          <a:off x="2590800" y="2012950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101600</xdr:colOff>
      <xdr:row>31</xdr:row>
      <xdr:rowOff>120650</xdr:rowOff>
    </xdr:to>
    <xdr:sp macro="" textlink="">
      <xdr:nvSpPr>
        <xdr:cNvPr id="505313" name="Text Box 9"/>
        <xdr:cNvSpPr txBox="1">
          <a:spLocks noChangeArrowheads="1"/>
        </xdr:cNvSpPr>
      </xdr:nvSpPr>
      <xdr:spPr bwMode="auto">
        <a:xfrm>
          <a:off x="2590800" y="2012950"/>
          <a:ext cx="101600" cy="12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4"/>
  <sheetViews>
    <sheetView showGridLines="0" tabSelected="1" zoomScale="130" zoomScaleNormal="130" zoomScaleSheetLayoutView="85" workbookViewId="0">
      <selection activeCell="B1" sqref="B1:I1"/>
    </sheetView>
  </sheetViews>
  <sheetFormatPr defaultColWidth="8.83203125" defaultRowHeight="15" x14ac:dyDescent="0.25"/>
  <cols>
    <col min="1" max="1" width="1.83203125" customWidth="1"/>
    <col min="2" max="2" width="18.33203125" bestFit="1" customWidth="1"/>
    <col min="3" max="3" width="13.83203125" bestFit="1" customWidth="1"/>
    <col min="4" max="4" width="25.1640625" bestFit="1" customWidth="1"/>
    <col min="5" max="5" width="11.1640625" bestFit="1" customWidth="1"/>
    <col min="6" max="6" width="12.1640625" bestFit="1" customWidth="1"/>
    <col min="7" max="7" width="6.1640625" bestFit="1" customWidth="1"/>
    <col min="8" max="8" width="15.5" bestFit="1" customWidth="1"/>
    <col min="9" max="9" width="15" customWidth="1"/>
    <col min="12" max="12" width="11.25" bestFit="1" customWidth="1"/>
  </cols>
  <sheetData>
    <row r="1" spans="2:12" ht="25" x14ac:dyDescent="0.25">
      <c r="B1" s="42" t="s">
        <v>75</v>
      </c>
      <c r="C1" s="42"/>
      <c r="D1" s="42"/>
      <c r="E1" s="42"/>
      <c r="F1" s="42"/>
      <c r="G1" s="42"/>
      <c r="H1" s="42"/>
      <c r="I1" s="42"/>
    </row>
    <row r="2" spans="2:12" ht="43.5" x14ac:dyDescent="0.25">
      <c r="B2" s="1" t="s">
        <v>0</v>
      </c>
      <c r="C2" s="1"/>
      <c r="D2" s="1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</row>
    <row r="3" spans="2:12" ht="15" hidden="1" customHeight="1" x14ac:dyDescent="0.25">
      <c r="B3" s="2" t="s">
        <v>32</v>
      </c>
      <c r="C3" s="2" t="s">
        <v>7</v>
      </c>
      <c r="D3" s="2" t="s">
        <v>33</v>
      </c>
      <c r="E3" s="2" t="s">
        <v>8</v>
      </c>
      <c r="F3" s="2">
        <v>300</v>
      </c>
      <c r="G3" s="24">
        <v>2</v>
      </c>
      <c r="H3" s="4"/>
      <c r="I3" s="4">
        <f>F3*H3*G3</f>
        <v>0</v>
      </c>
      <c r="J3" s="28" t="s">
        <v>63</v>
      </c>
      <c r="K3" s="28" t="s">
        <v>63</v>
      </c>
      <c r="L3" s="29" t="s">
        <v>63</v>
      </c>
    </row>
    <row r="4" spans="2:12" ht="15" hidden="1" customHeight="1" x14ac:dyDescent="0.25">
      <c r="B4" s="2" t="s">
        <v>34</v>
      </c>
      <c r="C4" s="2" t="s">
        <v>7</v>
      </c>
      <c r="D4" s="2" t="s">
        <v>61</v>
      </c>
      <c r="E4" s="2" t="s">
        <v>8</v>
      </c>
      <c r="F4" s="2">
        <v>80</v>
      </c>
      <c r="G4" s="24">
        <v>2</v>
      </c>
      <c r="H4" s="4"/>
      <c r="I4" s="4">
        <f>F4*H4*G4</f>
        <v>0</v>
      </c>
    </row>
    <row r="5" spans="2:12" ht="15" hidden="1" customHeight="1" x14ac:dyDescent="0.25">
      <c r="B5" s="41" t="s">
        <v>9</v>
      </c>
      <c r="C5" s="41"/>
      <c r="D5" s="41"/>
      <c r="E5" s="41"/>
      <c r="F5" s="41"/>
      <c r="G5" s="41"/>
      <c r="H5" s="41"/>
      <c r="I5" s="6">
        <f>SUM(I3:I4)</f>
        <v>0</v>
      </c>
    </row>
    <row r="6" spans="2:12" ht="15" hidden="1" customHeight="1" x14ac:dyDescent="0.25">
      <c r="B6" s="47" t="s">
        <v>26</v>
      </c>
      <c r="C6" s="2" t="s">
        <v>35</v>
      </c>
      <c r="D6" s="2" t="s">
        <v>59</v>
      </c>
      <c r="E6" s="2" t="s">
        <v>27</v>
      </c>
      <c r="F6" s="2">
        <v>1</v>
      </c>
      <c r="G6" s="3">
        <v>1</v>
      </c>
      <c r="H6" s="4"/>
      <c r="I6" s="4">
        <f>H6*G6*F6</f>
        <v>0</v>
      </c>
    </row>
    <row r="7" spans="2:12" ht="15" hidden="1" customHeight="1" x14ac:dyDescent="0.25">
      <c r="B7" s="48"/>
      <c r="C7" s="2" t="s">
        <v>60</v>
      </c>
      <c r="D7" s="2" t="s">
        <v>53</v>
      </c>
      <c r="E7" s="2" t="s">
        <v>28</v>
      </c>
      <c r="F7" s="2">
        <v>1</v>
      </c>
      <c r="G7" s="3">
        <v>1</v>
      </c>
      <c r="H7" s="4"/>
      <c r="I7" s="4">
        <f>H7*G7*F7</f>
        <v>0</v>
      </c>
    </row>
    <row r="8" spans="2:12" ht="15" hidden="1" customHeight="1" x14ac:dyDescent="0.25">
      <c r="B8" s="49"/>
      <c r="C8" s="2" t="s">
        <v>54</v>
      </c>
      <c r="D8" s="2" t="s">
        <v>58</v>
      </c>
      <c r="E8" s="2" t="s">
        <v>55</v>
      </c>
      <c r="F8" s="2">
        <v>1</v>
      </c>
      <c r="G8" s="3">
        <v>0</v>
      </c>
      <c r="H8" s="4"/>
      <c r="I8" s="4">
        <f>H8*G8*F8</f>
        <v>0</v>
      </c>
    </row>
    <row r="9" spans="2:12" ht="15" hidden="1" customHeight="1" x14ac:dyDescent="0.25">
      <c r="B9" s="22"/>
      <c r="C9" s="22"/>
      <c r="D9" s="22"/>
      <c r="E9" s="25"/>
      <c r="F9" s="25"/>
      <c r="G9" s="25"/>
      <c r="H9" s="25"/>
      <c r="I9" s="6">
        <f>SUM(I6:I8)</f>
        <v>0</v>
      </c>
    </row>
    <row r="10" spans="2:12" ht="15" hidden="1" customHeight="1" x14ac:dyDescent="0.25">
      <c r="B10" s="47" t="s">
        <v>29</v>
      </c>
      <c r="C10" s="2" t="s">
        <v>37</v>
      </c>
      <c r="D10" s="14" t="s">
        <v>42</v>
      </c>
      <c r="E10" s="5" t="s">
        <v>50</v>
      </c>
      <c r="F10" s="26">
        <v>0</v>
      </c>
      <c r="G10" s="7">
        <v>1</v>
      </c>
      <c r="H10" s="8">
        <v>1800</v>
      </c>
      <c r="I10" s="8">
        <f>H10*G10*F10</f>
        <v>0</v>
      </c>
    </row>
    <row r="11" spans="2:12" ht="15" hidden="1" customHeight="1" x14ac:dyDescent="0.25">
      <c r="B11" s="48"/>
      <c r="C11" s="2" t="s">
        <v>38</v>
      </c>
      <c r="D11" s="14" t="s">
        <v>43</v>
      </c>
      <c r="E11" s="5" t="s">
        <v>50</v>
      </c>
      <c r="F11" s="26">
        <v>0</v>
      </c>
      <c r="G11" s="7">
        <v>1</v>
      </c>
      <c r="H11" s="16">
        <v>700</v>
      </c>
      <c r="I11" s="8">
        <f t="shared" ref="I11:I16" si="0">H11*G11*F11</f>
        <v>0</v>
      </c>
    </row>
    <row r="12" spans="2:12" ht="15" hidden="1" customHeight="1" x14ac:dyDescent="0.25">
      <c r="B12" s="48"/>
      <c r="C12" s="2" t="s">
        <v>39</v>
      </c>
      <c r="D12" s="14" t="s">
        <v>43</v>
      </c>
      <c r="E12" s="5" t="s">
        <v>50</v>
      </c>
      <c r="F12" s="26">
        <v>0</v>
      </c>
      <c r="G12" s="7">
        <v>1</v>
      </c>
      <c r="H12" s="8">
        <v>550</v>
      </c>
      <c r="I12" s="8">
        <f t="shared" si="0"/>
        <v>0</v>
      </c>
    </row>
    <row r="13" spans="2:12" ht="15" hidden="1" customHeight="1" x14ac:dyDescent="0.25">
      <c r="B13" s="48"/>
      <c r="C13" s="2" t="s">
        <v>11</v>
      </c>
      <c r="D13" s="14" t="s">
        <v>36</v>
      </c>
      <c r="E13" s="5" t="s">
        <v>50</v>
      </c>
      <c r="F13" s="26">
        <v>8</v>
      </c>
      <c r="G13" s="7">
        <v>1</v>
      </c>
      <c r="H13" s="8"/>
      <c r="I13" s="8">
        <f t="shared" si="0"/>
        <v>0</v>
      </c>
    </row>
    <row r="14" spans="2:12" ht="15" hidden="1" customHeight="1" x14ac:dyDescent="0.25">
      <c r="B14" s="48"/>
      <c r="C14" s="2" t="s">
        <v>51</v>
      </c>
      <c r="D14" s="14" t="s">
        <v>52</v>
      </c>
      <c r="E14" s="5" t="s">
        <v>50</v>
      </c>
      <c r="F14" s="26">
        <v>10</v>
      </c>
      <c r="G14" s="7">
        <v>1</v>
      </c>
      <c r="H14" s="8"/>
      <c r="I14" s="8">
        <f t="shared" si="0"/>
        <v>0</v>
      </c>
    </row>
    <row r="15" spans="2:12" ht="15" hidden="1" customHeight="1" x14ac:dyDescent="0.25">
      <c r="B15" s="48"/>
      <c r="C15" s="2" t="s">
        <v>40</v>
      </c>
      <c r="D15" s="14" t="s">
        <v>62</v>
      </c>
      <c r="E15" s="5" t="s">
        <v>50</v>
      </c>
      <c r="F15" s="26">
        <v>5</v>
      </c>
      <c r="G15" s="7">
        <v>0</v>
      </c>
      <c r="H15" s="16"/>
      <c r="I15" s="8">
        <f t="shared" si="0"/>
        <v>0</v>
      </c>
    </row>
    <row r="16" spans="2:12" ht="15" hidden="1" customHeight="1" x14ac:dyDescent="0.25">
      <c r="B16" s="49"/>
      <c r="C16" s="2" t="s">
        <v>41</v>
      </c>
      <c r="D16" s="14" t="s">
        <v>62</v>
      </c>
      <c r="E16" s="5" t="s">
        <v>50</v>
      </c>
      <c r="F16" s="26">
        <v>5</v>
      </c>
      <c r="G16" s="7">
        <v>0</v>
      </c>
      <c r="H16" s="8"/>
      <c r="I16" s="8">
        <f t="shared" si="0"/>
        <v>0</v>
      </c>
    </row>
    <row r="17" spans="2:9" ht="15" hidden="1" customHeight="1" x14ac:dyDescent="0.25">
      <c r="B17" s="41" t="s">
        <v>12</v>
      </c>
      <c r="C17" s="41"/>
      <c r="D17" s="41"/>
      <c r="E17" s="41"/>
      <c r="F17" s="41"/>
      <c r="G17" s="41"/>
      <c r="H17" s="41"/>
      <c r="I17" s="6">
        <f>SUM(I10:I16)</f>
        <v>0</v>
      </c>
    </row>
    <row r="18" spans="2:9" ht="15" hidden="1" customHeight="1" x14ac:dyDescent="0.25">
      <c r="B18" s="2" t="s">
        <v>44</v>
      </c>
      <c r="C18" s="2" t="s">
        <v>45</v>
      </c>
      <c r="D18" s="14" t="s">
        <v>56</v>
      </c>
      <c r="E18" s="2" t="s">
        <v>10</v>
      </c>
      <c r="F18" s="2">
        <v>1</v>
      </c>
      <c r="G18" s="24">
        <v>1</v>
      </c>
      <c r="H18" s="15"/>
      <c r="I18" s="4">
        <f>H18*F18*G18</f>
        <v>0</v>
      </c>
    </row>
    <row r="19" spans="2:9" ht="15" hidden="1" customHeight="1" x14ac:dyDescent="0.25">
      <c r="B19" s="30" t="s">
        <v>64</v>
      </c>
      <c r="C19" s="30" t="s">
        <v>67</v>
      </c>
      <c r="D19" s="31" t="s">
        <v>66</v>
      </c>
      <c r="E19" s="30" t="s">
        <v>65</v>
      </c>
      <c r="F19" s="2">
        <v>1</v>
      </c>
      <c r="G19" s="24">
        <v>0</v>
      </c>
      <c r="H19" s="15"/>
      <c r="I19" s="4">
        <f>H19*F19*G19</f>
        <v>0</v>
      </c>
    </row>
    <row r="20" spans="2:9" ht="15" hidden="1" customHeight="1" x14ac:dyDescent="0.25">
      <c r="B20" s="41" t="s">
        <v>13</v>
      </c>
      <c r="C20" s="41"/>
      <c r="D20" s="41"/>
      <c r="E20" s="41"/>
      <c r="F20" s="41"/>
      <c r="G20" s="41"/>
      <c r="H20" s="41"/>
      <c r="I20" s="6">
        <f>SUM(I18:I18)</f>
        <v>0</v>
      </c>
    </row>
    <row r="21" spans="2:9" ht="15" hidden="1" customHeight="1" x14ac:dyDescent="0.25">
      <c r="B21" s="50" t="s">
        <v>49</v>
      </c>
      <c r="C21" s="2" t="s">
        <v>14</v>
      </c>
      <c r="D21" s="2" t="s">
        <v>46</v>
      </c>
      <c r="E21" s="2" t="s">
        <v>15</v>
      </c>
      <c r="F21" s="23">
        <v>350</v>
      </c>
      <c r="G21" s="3">
        <v>1</v>
      </c>
      <c r="H21" s="15"/>
      <c r="I21" s="4">
        <f>F21*H21</f>
        <v>0</v>
      </c>
    </row>
    <row r="22" spans="2:9" ht="15" hidden="1" customHeight="1" x14ac:dyDescent="0.25">
      <c r="B22" s="50"/>
      <c r="C22" s="2" t="s">
        <v>14</v>
      </c>
      <c r="D22" s="2" t="s">
        <v>47</v>
      </c>
      <c r="E22" s="2" t="s">
        <v>15</v>
      </c>
      <c r="F22" s="27">
        <v>700</v>
      </c>
      <c r="G22" s="3">
        <v>1</v>
      </c>
      <c r="H22" s="15"/>
      <c r="I22" s="4">
        <f>F22*H22</f>
        <v>0</v>
      </c>
    </row>
    <row r="23" spans="2:9" ht="15" hidden="1" customHeight="1" x14ac:dyDescent="0.25">
      <c r="B23" s="50"/>
      <c r="C23" s="2" t="s">
        <v>16</v>
      </c>
      <c r="D23" s="2" t="s">
        <v>48</v>
      </c>
      <c r="E23" s="2" t="s">
        <v>15</v>
      </c>
      <c r="F23" s="23">
        <v>500</v>
      </c>
      <c r="G23" s="3">
        <v>1</v>
      </c>
      <c r="H23" s="15"/>
      <c r="I23" s="4">
        <f>F23*H23</f>
        <v>0</v>
      </c>
    </row>
    <row r="24" spans="2:9" ht="15" hidden="1" customHeight="1" x14ac:dyDescent="0.25">
      <c r="B24" s="41" t="s">
        <v>17</v>
      </c>
      <c r="C24" s="41"/>
      <c r="D24" s="41"/>
      <c r="E24" s="41"/>
      <c r="F24" s="41"/>
      <c r="G24" s="41"/>
      <c r="H24" s="41"/>
      <c r="I24" s="6">
        <f>SUM(I21:I23)</f>
        <v>0</v>
      </c>
    </row>
    <row r="25" spans="2:9" ht="15" customHeight="1" x14ac:dyDescent="0.25">
      <c r="B25" s="51" t="s">
        <v>69</v>
      </c>
      <c r="C25" s="2" t="s">
        <v>68</v>
      </c>
      <c r="D25" s="54" t="s">
        <v>74</v>
      </c>
      <c r="E25" s="2" t="s">
        <v>18</v>
      </c>
      <c r="F25" s="2">
        <v>10</v>
      </c>
      <c r="G25" s="3">
        <v>1</v>
      </c>
      <c r="H25" s="15">
        <v>500</v>
      </c>
      <c r="I25" s="4">
        <f>F25*H25*G25</f>
        <v>5000</v>
      </c>
    </row>
    <row r="26" spans="2:9" ht="15" customHeight="1" x14ac:dyDescent="0.25">
      <c r="B26" s="52"/>
      <c r="C26" s="2" t="s">
        <v>70</v>
      </c>
      <c r="D26" s="55"/>
      <c r="E26" s="2" t="s">
        <v>18</v>
      </c>
      <c r="F26" s="2">
        <v>8</v>
      </c>
      <c r="G26" s="3">
        <v>1</v>
      </c>
      <c r="H26" s="15">
        <v>500</v>
      </c>
      <c r="I26" s="4">
        <f t="shared" ref="I26:I27" si="1">F26*H26*G26</f>
        <v>4000</v>
      </c>
    </row>
    <row r="27" spans="2:9" ht="15" customHeight="1" x14ac:dyDescent="0.25">
      <c r="B27" s="53"/>
      <c r="C27" s="2" t="s">
        <v>71</v>
      </c>
      <c r="D27" s="56"/>
      <c r="E27" s="2" t="s">
        <v>18</v>
      </c>
      <c r="F27" s="2">
        <v>2</v>
      </c>
      <c r="G27" s="3">
        <v>1</v>
      </c>
      <c r="H27" s="15">
        <v>0</v>
      </c>
      <c r="I27" s="4">
        <f t="shared" si="1"/>
        <v>0</v>
      </c>
    </row>
    <row r="28" spans="2:9" ht="15" customHeight="1" x14ac:dyDescent="0.25">
      <c r="B28" s="47" t="s">
        <v>72</v>
      </c>
      <c r="C28" s="2" t="s">
        <v>68</v>
      </c>
      <c r="D28" s="54" t="s">
        <v>80</v>
      </c>
      <c r="E28" s="2" t="s">
        <v>19</v>
      </c>
      <c r="F28" s="23">
        <v>10</v>
      </c>
      <c r="G28" s="3">
        <v>1</v>
      </c>
      <c r="H28" s="4">
        <v>900</v>
      </c>
      <c r="I28" s="4">
        <f>F28*H28</f>
        <v>9000</v>
      </c>
    </row>
    <row r="29" spans="2:9" ht="15" customHeight="1" x14ac:dyDescent="0.25">
      <c r="B29" s="48"/>
      <c r="C29" s="2" t="s">
        <v>70</v>
      </c>
      <c r="D29" s="55"/>
      <c r="E29" s="2" t="s">
        <v>18</v>
      </c>
      <c r="F29" s="2">
        <v>8</v>
      </c>
      <c r="G29" s="3">
        <v>1</v>
      </c>
      <c r="H29" s="15">
        <v>900</v>
      </c>
      <c r="I29" s="4">
        <f>F29*H29*G29</f>
        <v>7200</v>
      </c>
    </row>
    <row r="30" spans="2:9" ht="15" customHeight="1" x14ac:dyDescent="0.25">
      <c r="B30" s="49"/>
      <c r="C30" s="2" t="s">
        <v>71</v>
      </c>
      <c r="D30" s="56"/>
      <c r="E30" s="2" t="s">
        <v>18</v>
      </c>
      <c r="F30" s="2">
        <v>2</v>
      </c>
      <c r="G30" s="3">
        <v>1</v>
      </c>
      <c r="H30" s="15">
        <v>500</v>
      </c>
      <c r="I30" s="4">
        <f t="shared" ref="I30:I31" si="2">F30*H30*G30</f>
        <v>1000</v>
      </c>
    </row>
    <row r="31" spans="2:9" ht="24" x14ac:dyDescent="0.25">
      <c r="B31" s="32" t="s">
        <v>76</v>
      </c>
      <c r="C31" s="33" t="s">
        <v>77</v>
      </c>
      <c r="D31" s="34" t="s">
        <v>79</v>
      </c>
      <c r="E31" s="33" t="s">
        <v>78</v>
      </c>
      <c r="F31" s="33">
        <v>3</v>
      </c>
      <c r="G31" s="3">
        <v>1</v>
      </c>
      <c r="H31" s="15">
        <v>1200</v>
      </c>
      <c r="I31" s="4">
        <f t="shared" si="2"/>
        <v>3600</v>
      </c>
    </row>
    <row r="32" spans="2:9" ht="15" customHeight="1" x14ac:dyDescent="0.25">
      <c r="B32" s="41" t="s">
        <v>20</v>
      </c>
      <c r="C32" s="41"/>
      <c r="D32" s="41"/>
      <c r="E32" s="41"/>
      <c r="F32" s="41"/>
      <c r="G32" s="41"/>
      <c r="H32" s="41"/>
      <c r="I32" s="6">
        <f>SUM(I25:I31)</f>
        <v>29800</v>
      </c>
    </row>
    <row r="33" spans="2:9" ht="15" customHeight="1" x14ac:dyDescent="0.25">
      <c r="B33" s="9" t="s">
        <v>21</v>
      </c>
      <c r="C33" s="38">
        <f>I32+I24+I20+I17+I9+I5</f>
        <v>29800</v>
      </c>
      <c r="D33" s="39"/>
      <c r="E33" s="39"/>
      <c r="F33" s="39"/>
      <c r="G33" s="39"/>
      <c r="H33" s="39"/>
      <c r="I33" s="40"/>
    </row>
    <row r="34" spans="2:9" ht="15" customHeight="1" x14ac:dyDescent="0.25">
      <c r="B34" s="9" t="s">
        <v>22</v>
      </c>
      <c r="C34" s="38">
        <f>C33*0.1</f>
        <v>2980</v>
      </c>
      <c r="D34" s="39"/>
      <c r="E34" s="39"/>
      <c r="F34" s="39"/>
      <c r="G34" s="39"/>
      <c r="H34" s="39"/>
      <c r="I34" s="40"/>
    </row>
    <row r="35" spans="2:9" ht="15" customHeight="1" x14ac:dyDescent="0.25">
      <c r="B35" s="9" t="s">
        <v>57</v>
      </c>
      <c r="C35" s="38">
        <f>C33+C34</f>
        <v>32780</v>
      </c>
      <c r="D35" s="39"/>
      <c r="E35" s="39"/>
      <c r="F35" s="39"/>
      <c r="G35" s="39"/>
      <c r="H35" s="39"/>
      <c r="I35" s="40"/>
    </row>
    <row r="36" spans="2:9" ht="29" hidden="1" customHeight="1" x14ac:dyDescent="0.25">
      <c r="B36" s="10" t="s">
        <v>23</v>
      </c>
      <c r="C36" s="2" t="s">
        <v>24</v>
      </c>
      <c r="D36" s="45" t="s">
        <v>30</v>
      </c>
      <c r="E36" s="46"/>
      <c r="F36" s="20">
        <f>C35</f>
        <v>32780</v>
      </c>
      <c r="G36" s="12">
        <v>0.06</v>
      </c>
      <c r="H36" s="21">
        <f>F36*G36</f>
        <v>1966.8</v>
      </c>
      <c r="I36" s="10" t="s">
        <v>23</v>
      </c>
    </row>
    <row r="37" spans="2:9" ht="29" hidden="1" customHeight="1" x14ac:dyDescent="0.25">
      <c r="B37" s="13" t="s">
        <v>25</v>
      </c>
      <c r="C37" s="35">
        <f>C35+H36</f>
        <v>34746.800000000003</v>
      </c>
      <c r="D37" s="35"/>
      <c r="E37" s="35"/>
      <c r="F37" s="35"/>
      <c r="G37" s="35"/>
      <c r="H37" s="35"/>
      <c r="I37" s="35"/>
    </row>
    <row r="38" spans="2:9" ht="15" hidden="1" customHeight="1" x14ac:dyDescent="0.25">
      <c r="B38" s="18"/>
      <c r="I38" s="19"/>
    </row>
    <row r="39" spans="2:9" ht="15" hidden="1" customHeight="1" x14ac:dyDescent="0.25">
      <c r="C39" s="36" t="s">
        <v>31</v>
      </c>
      <c r="D39" s="37"/>
      <c r="E39" s="37"/>
      <c r="F39" s="37"/>
      <c r="G39" s="37"/>
      <c r="H39" s="37"/>
    </row>
    <row r="40" spans="2:9" ht="61.5" customHeight="1" x14ac:dyDescent="0.25">
      <c r="B40" s="10" t="s">
        <v>23</v>
      </c>
      <c r="C40" s="2" t="s">
        <v>24</v>
      </c>
      <c r="D40" s="43" t="s">
        <v>73</v>
      </c>
      <c r="E40" s="44"/>
      <c r="F40" s="11">
        <f>C35</f>
        <v>32780</v>
      </c>
      <c r="G40" s="12">
        <v>0.06</v>
      </c>
      <c r="H40" s="4">
        <f>F40*G40</f>
        <v>1966.8</v>
      </c>
      <c r="I40" s="10" t="s">
        <v>23</v>
      </c>
    </row>
    <row r="41" spans="2:9" ht="29" x14ac:dyDescent="0.25">
      <c r="B41" s="13" t="s">
        <v>25</v>
      </c>
      <c r="C41" s="35">
        <f>C35+H40</f>
        <v>34746.800000000003</v>
      </c>
      <c r="D41" s="35"/>
      <c r="E41" s="35"/>
      <c r="F41" s="35"/>
      <c r="G41" s="35"/>
      <c r="H41" s="35"/>
      <c r="I41" s="35"/>
    </row>
    <row r="42" spans="2:9" x14ac:dyDescent="0.25">
      <c r="H42" s="17"/>
    </row>
    <row r="44" spans="2:9" x14ac:dyDescent="0.25">
      <c r="H44" s="17"/>
    </row>
  </sheetData>
  <mergeCells count="21">
    <mergeCell ref="B1:I1"/>
    <mergeCell ref="D40:E40"/>
    <mergeCell ref="B24:H24"/>
    <mergeCell ref="D36:E36"/>
    <mergeCell ref="C37:I37"/>
    <mergeCell ref="B6:B8"/>
    <mergeCell ref="B20:H20"/>
    <mergeCell ref="B21:B23"/>
    <mergeCell ref="B5:H5"/>
    <mergeCell ref="B10:B16"/>
    <mergeCell ref="B17:H17"/>
    <mergeCell ref="B25:B27"/>
    <mergeCell ref="D25:D27"/>
    <mergeCell ref="B28:B30"/>
    <mergeCell ref="D28:D30"/>
    <mergeCell ref="C41:I41"/>
    <mergeCell ref="C39:H39"/>
    <mergeCell ref="C35:I35"/>
    <mergeCell ref="B32:H32"/>
    <mergeCell ref="C33:I33"/>
    <mergeCell ref="C34:I34"/>
  </mergeCells>
  <phoneticPr fontId="3" type="noConversion"/>
  <pageMargins left="0.75" right="0.75" top="1" bottom="1" header="0.51180555555555551" footer="0.51180555555555551"/>
  <pageSetup paperSize="9" scale="74" firstPageNumber="429496319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会务预算</vt:lpstr>
      <vt:lpstr>会务预算!Print_Area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poppy</dc:creator>
  <cp:lastModifiedBy>feng zhao</cp:lastModifiedBy>
  <cp:lastPrinted>2018-08-10T06:22:49Z</cp:lastPrinted>
  <dcterms:created xsi:type="dcterms:W3CDTF">2018-07-20T00:08:05Z</dcterms:created>
  <dcterms:modified xsi:type="dcterms:W3CDTF">2018-12-11T07:34:09Z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2052-8.1.0.2424</vt:lpwstr>
  </property>
</Properties>
</file>