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<sst xmlns="http://schemas.openxmlformats.org/spreadsheetml/2006/main" count="119" uniqueCount="104">
  <si>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</si>
  <si>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</si>
  <si>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</si>
  <si>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</si>
  <si>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</si>
  <si>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</si>
  <si>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</si>
  <si>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</si>
  <si>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</si>
  <si>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</si>
  <si>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</si>
  <si>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</si>
  <si>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</si>
  <si>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</si>
  <si>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</si>
  <si>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</si>
  <si>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</si>
  <si>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</si>
  <si>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</si>
  <si>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</si>
  <si>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</si>
  <si>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</si>
  <si>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</si>
  <si>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</si>
  <si>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</si>
  <si>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</si>
  <si>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</si>
  <si>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</si>
  <si>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</si>
  <si>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</si>
  <si>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</si>
  <si>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</si>
  <si>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</si>
  <si>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</si>
  <si>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</si>
  <si>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</si>
  <si>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</si>
  <si>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</si>
  <si>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</si>
  <si>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</si>
  <si>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</si>
  <si>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</si>
  <si>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</si>
  <si>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</si>
  <si>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</si>
  <si>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</si>
  <si>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</si>
  <si>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</si>
  <si>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</si>
  <si>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</si>
  <si>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</si>
  <si>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</si>
  <si>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</si>
  <si>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</si>
  <si>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</si>
  <si>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</si>
  <si>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</si>
  <si>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</si>
  <si>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</si>
  <si>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</si>
  <si>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</si>
  <si>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</si>
  <si>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</si>
  <si>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</si>
  <si>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</si>
  <si>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</si>
  <si>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</si>
  <si>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</si>
  <si>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</si>
  <si>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</si>
  <si>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</si>
  <si>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</si>
  <si>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</si>
  <si>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</si>
  <si>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</si>
  <si>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</si>
  <si>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</si>
  <si>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</si>
  <si>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</si>
  <si>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</si>
  <si>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</si>
  <si>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</si>
  <si>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</si>
  <si>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</si>
  <si>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</si>
  <si>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</si>
  <si>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</si>
  <si>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</si>
  <si>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</si>
  <si>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</si>
  <si>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</si>
  <si>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</si>
  <si>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</si>
  <si>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团号：HMEA-180819-HCB205</t>
    <phoneticPr fontId="1" type="noConversion"/>
  </si>
  <si>
    <t>会议日期：8.19-23</t>
    <phoneticPr fontId="1" type="noConversion"/>
  </si>
  <si>
    <t>21日酒吧晚宴</t>
    <phoneticPr fontId="1" type="noConversion"/>
  </si>
  <si>
    <t>证书制作费用</t>
    <phoneticPr fontId="1" type="noConversion"/>
  </si>
  <si>
    <t>聂伟交通报销</t>
    <phoneticPr fontId="1" type="noConversion"/>
  </si>
  <si>
    <t>周锦交通报销</t>
    <phoneticPr fontId="1" type="noConversion"/>
  </si>
  <si>
    <t>刘宏伟交通报销</t>
    <phoneticPr fontId="1" type="noConversion"/>
  </si>
  <si>
    <t>京东华为手环</t>
    <phoneticPr fontId="1" type="noConversion"/>
  </si>
  <si>
    <t>闫前进交通报销</t>
    <phoneticPr fontId="1" type="noConversion"/>
  </si>
  <si>
    <t>参会老师交通发票快递费</t>
    <phoneticPr fontId="1" type="noConversion"/>
  </si>
  <si>
    <t>淘宝证书套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</si>
</sst>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7" fillId="0" borderId="1" xfId="0" applyFont="1" applyBorder="1">
      <alignment vertical="center"/>
    </xf>
    <xf numFmtId="180" fontId="17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zoomScale="80" zoomScaleNormal="80" workbookViewId="0">
      <selection activeCell="J45" sqref="J45:J52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8" t="s">
        <v>93</v>
      </c>
      <c r="I4" s="78"/>
      <c r="J4" s="78" t="s">
        <v>94</v>
      </c>
    </row>
    <row r="5" spans="1:12" ht="21" customHeight="1">
      <c r="H5" s="79"/>
      <c r="I5" s="79"/>
      <c r="J5" s="79"/>
    </row>
    <row r="6" spans="1:12" ht="21" customHeight="1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>
      <c r="A8" s="58">
        <v>1</v>
      </c>
      <c r="B8" s="57" t="s">
        <v>2</v>
      </c>
      <c r="C8" s="59">
        <v>400</v>
      </c>
      <c r="D8" s="60"/>
      <c r="E8" s="59">
        <v>400</v>
      </c>
      <c r="F8" s="36">
        <v>287</v>
      </c>
      <c r="G8" s="36">
        <v>0</v>
      </c>
      <c r="H8" s="36">
        <f t="shared" ref="H8:H45" si="0">F8+G8</f>
        <v>287</v>
      </c>
      <c r="I8" s="2" t="s">
        <v>99</v>
      </c>
      <c r="J8" s="83" t="s">
        <v>75</v>
      </c>
    </row>
    <row r="9" spans="1:12" ht="21" customHeight="1">
      <c r="A9" s="58"/>
      <c r="B9" s="57"/>
      <c r="C9" s="59"/>
      <c r="D9" s="60"/>
      <c r="E9" s="59"/>
      <c r="F9" s="36">
        <v>150.5</v>
      </c>
      <c r="G9" s="36">
        <v>0</v>
      </c>
      <c r="H9" s="36">
        <f t="shared" si="0"/>
        <v>150.5</v>
      </c>
      <c r="I9" s="2" t="s">
        <v>97</v>
      </c>
      <c r="J9" s="73"/>
    </row>
    <row r="10" spans="1:12" ht="21" customHeight="1">
      <c r="A10" s="58"/>
      <c r="B10" s="57"/>
      <c r="C10" s="59"/>
      <c r="D10" s="60"/>
      <c r="E10" s="59"/>
      <c r="F10" s="36">
        <v>237.7</v>
      </c>
      <c r="G10" s="36">
        <v>0</v>
      </c>
      <c r="H10" s="36">
        <f t="shared" si="0"/>
        <v>237.7</v>
      </c>
      <c r="I10" s="2" t="s">
        <v>98</v>
      </c>
      <c r="J10" s="73"/>
    </row>
    <row r="11" spans="1:12" ht="21" customHeight="1">
      <c r="A11" s="58"/>
      <c r="B11" s="57"/>
      <c r="C11" s="59"/>
      <c r="D11" s="60"/>
      <c r="E11" s="59"/>
      <c r="F11" s="36">
        <v>158</v>
      </c>
      <c r="G11" s="36">
        <v>0</v>
      </c>
      <c r="H11" s="36">
        <f t="shared" si="0"/>
        <v>158</v>
      </c>
      <c r="I11" s="2" t="s">
        <v>101</v>
      </c>
      <c r="J11" s="73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400</v>
      </c>
      <c r="D13" s="37">
        <f>SUM(D8)</f>
        <v>0</v>
      </c>
      <c r="E13" s="37">
        <f>SUM(E8)</f>
        <v>400</v>
      </c>
      <c r="F13" s="37">
        <f>SUM(F8:F12)</f>
        <v>833.2</v>
      </c>
      <c r="G13" s="37">
        <f t="shared" ref="G13" si="1">SUM(G8:G12)</f>
        <v>0</v>
      </c>
      <c r="H13" s="37">
        <f>SUM(H8:H12)</f>
        <v>833.2</v>
      </c>
      <c r="I13" s="35"/>
      <c r="J13" s="74"/>
    </row>
    <row r="14" spans="1:12" ht="21" customHeight="1">
      <c r="A14" s="70">
        <v>2</v>
      </c>
      <c r="B14" s="61" t="s">
        <v>51</v>
      </c>
      <c r="C14" s="68">
        <v>0</v>
      </c>
      <c r="D14" s="70"/>
      <c r="E14" s="6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71"/>
      <c r="B15" s="62"/>
      <c r="C15" s="69"/>
      <c r="D15" s="71"/>
      <c r="E15" s="69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50" t="s">
        <v>96</v>
      </c>
      <c r="J17" s="75" t="s">
        <v>68</v>
      </c>
    </row>
    <row r="18" spans="1:10" ht="21" customHeight="1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8">
        <v>4</v>
      </c>
      <c r="B22" s="57" t="s">
        <v>4</v>
      </c>
      <c r="C22" s="59">
        <v>6000</v>
      </c>
      <c r="D22" s="60"/>
      <c r="E22" s="59">
        <v>6000</v>
      </c>
      <c r="F22" s="36">
        <v>10380</v>
      </c>
      <c r="G22" s="36">
        <v>0</v>
      </c>
      <c r="H22" s="36">
        <v>10380</v>
      </c>
      <c r="I22" s="2" t="s">
        <v>95</v>
      </c>
      <c r="J22" s="75" t="s">
        <v>69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6000</v>
      </c>
      <c r="D24" s="37">
        <f t="shared" ref="D24:E24" si="6">SUM(D22)</f>
        <v>0</v>
      </c>
      <c r="E24" s="37">
        <f t="shared" si="6"/>
        <v>6000</v>
      </c>
      <c r="F24" s="37">
        <f>SUM(F22:F23)</f>
        <v>10380</v>
      </c>
      <c r="G24" s="37">
        <f t="shared" ref="G24" si="7">SUM(G22:G23)</f>
        <v>0</v>
      </c>
      <c r="H24" s="37">
        <f>SUM(H22:H23)</f>
        <v>10380</v>
      </c>
      <c r="I24" s="35"/>
      <c r="J24" s="77"/>
    </row>
    <row r="25" spans="1:10" ht="21" customHeight="1">
      <c r="A25" s="70">
        <v>5</v>
      </c>
      <c r="B25" s="61" t="s">
        <v>56</v>
      </c>
      <c r="C25" s="68">
        <v>12000</v>
      </c>
      <c r="D25" s="70"/>
      <c r="E25" s="68">
        <v>12000</v>
      </c>
      <c r="F25" s="36">
        <v>9673</v>
      </c>
      <c r="G25" s="36">
        <v>0</v>
      </c>
      <c r="H25" s="36">
        <f t="shared" si="0"/>
        <v>9673</v>
      </c>
      <c r="I25" s="2" t="s">
        <v>100</v>
      </c>
      <c r="J25" s="72" t="s">
        <v>70</v>
      </c>
    </row>
    <row r="26" spans="1:10" ht="21" customHeight="1">
      <c r="A26" s="71"/>
      <c r="B26" s="62"/>
      <c r="C26" s="69"/>
      <c r="D26" s="71"/>
      <c r="E26" s="69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12000</v>
      </c>
      <c r="D27" s="37">
        <f t="shared" ref="D27:E27" si="9">SUM(D25)</f>
        <v>0</v>
      </c>
      <c r="E27" s="37">
        <f t="shared" si="9"/>
        <v>12000</v>
      </c>
      <c r="F27" s="37">
        <f>SUM(F25:F26)</f>
        <v>9673</v>
      </c>
      <c r="G27" s="37">
        <f>SUM(G25:G26)</f>
        <v>0</v>
      </c>
      <c r="H27" s="37">
        <f t="shared" ref="H27" si="10">SUM(H25:H26)</f>
        <v>9673</v>
      </c>
      <c r="I27" s="35"/>
      <c r="J27" s="74"/>
    </row>
    <row r="28" spans="1:10" ht="21" customHeight="1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70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40</v>
      </c>
      <c r="G45" s="36">
        <v>0</v>
      </c>
      <c r="H45" s="51">
        <f t="shared" si="0"/>
        <v>40</v>
      </c>
      <c r="I45" s="2" t="s">
        <v>102</v>
      </c>
      <c r="J45" s="80"/>
    </row>
    <row r="46" spans="1:10" ht="21" customHeight="1">
      <c r="A46" s="84"/>
      <c r="B46" s="57"/>
      <c r="C46" s="59"/>
      <c r="D46" s="60"/>
      <c r="E46" s="59"/>
      <c r="F46" s="36">
        <v>8.59</v>
      </c>
      <c r="G46" s="36">
        <v>0</v>
      </c>
      <c r="H46" s="36">
        <f t="shared" ref="H46:H51" si="19">F46+G46</f>
        <v>8.59</v>
      </c>
      <c r="I46" s="2" t="s">
        <v>103</v>
      </c>
      <c r="J46" s="81"/>
    </row>
    <row r="47" spans="1:10" ht="21" customHeight="1">
      <c r="A47" s="84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84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84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84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71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48.59</v>
      </c>
      <c r="G52" s="37">
        <f t="shared" ref="G52:H52" si="21">SUM(G45:G51)</f>
        <v>0</v>
      </c>
      <c r="H52" s="37">
        <f t="shared" si="21"/>
        <v>48.59</v>
      </c>
      <c r="I52" s="35"/>
      <c r="J52" s="82"/>
    </row>
    <row r="53" spans="1:10" ht="21" customHeight="1">
      <c r="A53" s="34"/>
      <c r="B53" s="30" t="s">
        <v>66</v>
      </c>
      <c r="C53" s="37">
        <f>SUM(C52,C44,C40,C37,C32,C27,C24,C21,C16,C13)</f>
        <v>18400</v>
      </c>
      <c r="D53" s="37">
        <f t="shared" ref="D53:H53" si="22">SUM(D52,D44,D40,D37,D32,D27,D24,D21,D16,D13)</f>
        <v>0</v>
      </c>
      <c r="E53" s="37">
        <f t="shared" si="22"/>
        <v>18400</v>
      </c>
      <c r="F53" s="37">
        <f t="shared" si="22"/>
        <v>20934.79</v>
      </c>
      <c r="G53" s="37">
        <f t="shared" si="22"/>
        <v>0</v>
      </c>
      <c r="H53" s="37">
        <f t="shared" si="22"/>
        <v>20934.79</v>
      </c>
      <c r="I53" s="35"/>
      <c r="J53" s="39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>
      <c r="A58" s="67">
        <f>E53</f>
        <v>18400</v>
      </c>
      <c r="B58" s="64"/>
      <c r="C58" s="64">
        <f>H53</f>
        <v>20934.79</v>
      </c>
      <c r="D58" s="64"/>
      <c r="E58" s="64">
        <f>F53</f>
        <v>20934.79</v>
      </c>
      <c r="F58" s="64"/>
      <c r="G58" s="64">
        <f>G53</f>
        <v>0</v>
      </c>
      <c r="H58" s="64"/>
      <c r="I58" s="33">
        <f>A58-C58</f>
        <v>-2534.7900000000009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90</v>
      </c>
      <c r="G5" s="101"/>
      <c r="H5" s="46" t="s">
        <v>20</v>
      </c>
      <c r="I5" s="8"/>
      <c r="J5" s="101"/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91</v>
      </c>
      <c r="G6" s="103"/>
      <c r="H6" s="11" t="s">
        <v>22</v>
      </c>
      <c r="I6" s="10"/>
      <c r="J6" s="103"/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3"/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5" t="s">
        <v>89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7"/>
      <c r="E12" s="87" t="s">
        <v>35</v>
      </c>
      <c r="F12" s="87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0">
        <v>4</v>
      </c>
      <c r="C14" s="91"/>
      <c r="D14" s="97"/>
      <c r="E14" s="90" t="s">
        <v>38</v>
      </c>
      <c r="F14" s="91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0">
        <v>5</v>
      </c>
      <c r="C15" s="91"/>
      <c r="D15" s="96" t="s">
        <v>40</v>
      </c>
      <c r="E15" s="87"/>
      <c r="F15" s="87"/>
      <c r="G15" s="19">
        <v>0</v>
      </c>
      <c r="H15" s="19"/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19"/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19"/>
      <c r="I17" s="88"/>
      <c r="J17" s="89"/>
      <c r="K17" s="20"/>
    </row>
    <row r="18" spans="1:11" ht="20.100000000000001" customHeight="1">
      <c r="B18" s="92" t="s">
        <v>41</v>
      </c>
      <c r="C18" s="98"/>
      <c r="D18" s="98"/>
      <c r="E18" s="98"/>
      <c r="F18" s="93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张维</v>
      </c>
      <c r="G28" s="101"/>
      <c r="H28" s="46" t="s">
        <v>20</v>
      </c>
      <c r="I28" s="8"/>
      <c r="J28" s="101">
        <f>J5</f>
        <v>0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沈阳</v>
      </c>
      <c r="G29" s="103"/>
      <c r="H29" s="11" t="s">
        <v>22</v>
      </c>
      <c r="I29" s="10"/>
      <c r="J29" s="103">
        <f>J6</f>
        <v>0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2018.8.20</v>
      </c>
      <c r="G30" s="103"/>
      <c r="H30" s="11" t="s">
        <v>24</v>
      </c>
      <c r="I30" s="12"/>
      <c r="J30" s="103">
        <f>J7</f>
        <v>0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5" t="str">
        <f>J8</f>
        <v>HMEA-180819-HCB205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87</v>
      </c>
      <c r="E33" s="87" t="s">
        <v>88</v>
      </c>
      <c r="F33" s="87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>
      <c r="B34" s="87">
        <v>1</v>
      </c>
      <c r="C34" s="87"/>
      <c r="D34" s="43"/>
      <c r="E34" s="87"/>
      <c r="F34" s="87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2" t="s">
        <v>41</v>
      </c>
      <c r="C37" s="98"/>
      <c r="D37" s="98"/>
      <c r="E37" s="98"/>
      <c r="F37" s="93"/>
      <c r="G37" s="21"/>
      <c r="H37" s="21">
        <f>SUM(H19:H36)</f>
        <v>6</v>
      </c>
      <c r="I37" s="99">
        <f>SUM(I34:J36)</f>
        <v>200</v>
      </c>
      <c r="J37" s="10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2018-08-27T03:08:47Z</cp:lastPrinted>
  <dcterms:created xsi:type="dcterms:W3CDTF">2014-04-15T08:52:03Z</dcterms:created>
  <dcterms:modified xsi:type="dcterms:W3CDTF">2018-08-28T06:02:07Z</dcterms:modified>
</cp:coreProperties>
</file>