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2"/>
  </bookViews>
  <sheets>
    <sheet name="汇总" sheetId="10" r:id="rId1"/>
    <sheet name="金主费用明细" sheetId="9" r:id="rId2"/>
    <sheet name="主播费用明细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4" l="1"/>
  <c r="K15" i="4"/>
  <c r="K71" i="4"/>
  <c r="K60" i="9"/>
  <c r="K7" i="4"/>
  <c r="K8" i="4"/>
  <c r="K9" i="4"/>
  <c r="K10" i="4"/>
  <c r="K11" i="4"/>
  <c r="K12" i="4"/>
  <c r="K13" i="4"/>
  <c r="K14" i="4"/>
  <c r="K17" i="4"/>
  <c r="K18" i="4"/>
  <c r="K19" i="4"/>
  <c r="K20" i="4"/>
  <c r="K21" i="4"/>
  <c r="K22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2" i="4"/>
  <c r="K43" i="4"/>
  <c r="K44" i="4"/>
  <c r="K45" i="4"/>
  <c r="K46" i="4"/>
  <c r="K47" i="4"/>
  <c r="K48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2" i="4"/>
  <c r="K73" i="4"/>
  <c r="K74" i="4"/>
  <c r="K75" i="4"/>
  <c r="K76" i="4"/>
  <c r="K77" i="4"/>
  <c r="K78" i="4"/>
  <c r="K79" i="4"/>
  <c r="K80" i="4"/>
  <c r="K81" i="4"/>
  <c r="K82" i="4"/>
  <c r="K83" i="4"/>
  <c r="K85" i="4"/>
  <c r="K86" i="4"/>
  <c r="K87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10" i="4"/>
  <c r="K111" i="4"/>
  <c r="H7" i="10"/>
  <c r="J7" i="10"/>
  <c r="K7" i="9"/>
  <c r="K8" i="9"/>
  <c r="K9" i="9"/>
  <c r="K10" i="9"/>
  <c r="K11" i="9"/>
  <c r="K12" i="9"/>
  <c r="K13" i="9"/>
  <c r="K14" i="9"/>
  <c r="K15" i="9"/>
  <c r="K17" i="9"/>
  <c r="K18" i="9"/>
  <c r="K19" i="9"/>
  <c r="K20" i="9"/>
  <c r="K21" i="9"/>
  <c r="K23" i="9"/>
  <c r="K24" i="9"/>
  <c r="K25" i="9"/>
  <c r="K26" i="9"/>
  <c r="K27" i="9"/>
  <c r="K28" i="9"/>
  <c r="K29" i="9"/>
  <c r="K30" i="9"/>
  <c r="K31" i="9"/>
  <c r="K32" i="9"/>
  <c r="K34" i="9"/>
  <c r="K35" i="9"/>
  <c r="K36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1" i="9"/>
  <c r="K62" i="9"/>
  <c r="K63" i="9"/>
  <c r="K64" i="9"/>
  <c r="K65" i="9"/>
  <c r="K66" i="9"/>
  <c r="K67" i="9"/>
  <c r="K68" i="9"/>
  <c r="K69" i="9"/>
  <c r="K70" i="9"/>
  <c r="K71" i="9"/>
  <c r="K72" i="9"/>
  <c r="K80" i="9"/>
  <c r="K81" i="9"/>
  <c r="K82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74" i="9"/>
  <c r="K75" i="9"/>
  <c r="K76" i="9"/>
  <c r="K77" i="9"/>
  <c r="K78" i="9"/>
  <c r="K99" i="9"/>
  <c r="K100" i="9"/>
  <c r="K102" i="9"/>
  <c r="K103" i="9"/>
  <c r="H6" i="10"/>
  <c r="J6" i="10"/>
  <c r="J8" i="10"/>
</calcChain>
</file>

<file path=xl/sharedStrings.xml><?xml version="1.0" encoding="utf-8"?>
<sst xmlns="http://schemas.openxmlformats.org/spreadsheetml/2006/main" count="1022" uniqueCount="337">
  <si>
    <t>备注</t>
  </si>
  <si>
    <t>总计</t>
  </si>
  <si>
    <t>报价公司（必填）：</t>
  </si>
  <si>
    <t>康辉集团北京国际会议展览有限公司</t>
  </si>
  <si>
    <t xml:space="preserve"> 字节跳动 </t>
  </si>
  <si>
    <t>报价人（姓名/联系方式）：</t>
  </si>
  <si>
    <t xml:space="preserve"> 活动名称： </t>
  </si>
  <si>
    <t>金主人数：</t>
  </si>
  <si>
    <t xml:space="preserve"> 有效期： </t>
  </si>
  <si>
    <t xml:space="preserve">项目 </t>
  </si>
  <si>
    <t>项目明细</t>
  </si>
  <si>
    <t xml:space="preserve"> </t>
  </si>
  <si>
    <t xml:space="preserve"> 数量 </t>
  </si>
  <si>
    <t xml:space="preserve"> 单位 </t>
  </si>
  <si>
    <t>单价</t>
  </si>
  <si>
    <t>单位</t>
  </si>
  <si>
    <t>小计</t>
  </si>
  <si>
    <t>1-机票</t>
  </si>
  <si>
    <t>往返城市</t>
  </si>
  <si>
    <t>航班</t>
  </si>
  <si>
    <t>舱等</t>
  </si>
  <si>
    <t>项</t>
  </si>
  <si>
    <t>次</t>
  </si>
  <si>
    <t>元</t>
  </si>
  <si>
    <t>一等座</t>
  </si>
  <si>
    <t>2-酒店</t>
  </si>
  <si>
    <t>酒店名称</t>
  </si>
  <si>
    <t>酒店房间类型</t>
  </si>
  <si>
    <t>房间数</t>
  </si>
  <si>
    <t>间夜</t>
  </si>
  <si>
    <t>入住天数</t>
  </si>
  <si>
    <t>晚</t>
  </si>
  <si>
    <t>间</t>
  </si>
  <si>
    <t xml:space="preserve"> 间 </t>
  </si>
  <si>
    <t xml:space="preserve"> 晚 </t>
  </si>
  <si>
    <t xml:space="preserve"> 次 </t>
  </si>
  <si>
    <t>酒店住费用合计</t>
  </si>
  <si>
    <t>3-用车</t>
  </si>
  <si>
    <t>车辆用途</t>
  </si>
  <si>
    <t>车型</t>
  </si>
  <si>
    <t>数量</t>
  </si>
  <si>
    <t>辆</t>
  </si>
  <si>
    <t>丰田阿尔法</t>
  </si>
  <si>
    <t>天</t>
  </si>
  <si>
    <t>奔驰S级</t>
  </si>
  <si>
    <t>别克商务</t>
  </si>
  <si>
    <t>别克商务 全天</t>
  </si>
  <si>
    <t>趟</t>
  </si>
  <si>
    <t>用车费用合计</t>
  </si>
  <si>
    <t>4-餐饮</t>
  </si>
  <si>
    <t>餐厅名称</t>
  </si>
  <si>
    <t>用餐类别</t>
  </si>
  <si>
    <t>是否含酒水</t>
  </si>
  <si>
    <t>否</t>
  </si>
  <si>
    <t xml:space="preserve"> 人 </t>
  </si>
  <si>
    <t>人</t>
  </si>
  <si>
    <t>餐饮费用合计</t>
  </si>
  <si>
    <t>5-出行支持</t>
  </si>
  <si>
    <t>使用位置</t>
  </si>
  <si>
    <t>费用类别</t>
  </si>
  <si>
    <t>工作内容</t>
  </si>
  <si>
    <t>机场物料</t>
  </si>
  <si>
    <t>机场接机牌</t>
  </si>
  <si>
    <t>双面KT（60*40cm）+手举杆</t>
  </si>
  <si>
    <t xml:space="preserve"> 块 </t>
  </si>
  <si>
    <t>酒店物料</t>
  </si>
  <si>
    <t>签到背景板</t>
  </si>
  <si>
    <t>平</t>
  </si>
  <si>
    <t>背板灯-射灯</t>
  </si>
  <si>
    <t>个</t>
  </si>
  <si>
    <t>往返运输费用</t>
  </si>
  <si>
    <t>美工费、人工费</t>
  </si>
  <si>
    <t>签到台物料</t>
  </si>
  <si>
    <t xml:space="preserve"> 个 </t>
  </si>
  <si>
    <t>签到桌花</t>
  </si>
  <si>
    <t>房卡套 250g铜版纸模切覆亚膜</t>
  </si>
  <si>
    <t xml:space="preserve"> 套 </t>
  </si>
  <si>
    <t>份</t>
  </si>
  <si>
    <t>指示画架</t>
  </si>
  <si>
    <t>防疫物料</t>
  </si>
  <si>
    <t>签到台免洗消毒洗手液</t>
  </si>
  <si>
    <t>瓶</t>
  </si>
  <si>
    <t>签到台口罩</t>
  </si>
  <si>
    <t>片</t>
  </si>
  <si>
    <t>签到台消毒湿巾</t>
  </si>
  <si>
    <t>盒</t>
  </si>
  <si>
    <t>体温枪</t>
  </si>
  <si>
    <t>酒精凝胶-60ml</t>
  </si>
  <si>
    <t>房间物料</t>
  </si>
  <si>
    <t>欢迎花</t>
  </si>
  <si>
    <t>欢迎水果</t>
  </si>
  <si>
    <t>果盘</t>
  </si>
  <si>
    <t>欢迎物料</t>
  </si>
  <si>
    <t>金主手册-四折页，首页烫金</t>
  </si>
  <si>
    <t>张</t>
  </si>
  <si>
    <t>车上物料</t>
  </si>
  <si>
    <t>车上备品</t>
  </si>
  <si>
    <t>司机名卡</t>
  </si>
  <si>
    <t xml:space="preserve"> 张 </t>
  </si>
  <si>
    <t>车上防疫物料</t>
  </si>
  <si>
    <t>医用口罩</t>
  </si>
  <si>
    <t>消毒湿巾</t>
  </si>
  <si>
    <t>免洗洗手液</t>
  </si>
  <si>
    <t>出行支持费用合计</t>
  </si>
  <si>
    <t>6-其他项目</t>
  </si>
  <si>
    <t>提醒短信服务</t>
  </si>
  <si>
    <t xml:space="preserve"> 项 </t>
  </si>
  <si>
    <t>其他费用合计</t>
  </si>
  <si>
    <t>7-乙方人员</t>
  </si>
  <si>
    <t>人员类别</t>
  </si>
  <si>
    <t>工作内容（本次活动所负责的内容）</t>
  </si>
  <si>
    <t>工作人员
（全含工资、餐补、电话补、现地交通补）</t>
  </si>
  <si>
    <t>金主总负责</t>
  </si>
  <si>
    <t>1.8-17日 康辉1人</t>
  </si>
  <si>
    <t xml:space="preserve"> 天 </t>
  </si>
  <si>
    <t>机场接机人员</t>
  </si>
  <si>
    <t>签到台工作人员</t>
  </si>
  <si>
    <t>活动日指引人员</t>
  </si>
  <si>
    <t>会场散场指引人员</t>
  </si>
  <si>
    <t>送机人员</t>
  </si>
  <si>
    <t>交通费用</t>
  </si>
  <si>
    <t xml:space="preserve"> 往返 </t>
  </si>
  <si>
    <t xml:space="preserve"> 元 </t>
  </si>
  <si>
    <t>乙方人员费用合计</t>
  </si>
  <si>
    <t>项目合计</t>
  </si>
  <si>
    <t>1-7项合计</t>
  </si>
  <si>
    <t>5%服务费比例</t>
  </si>
  <si>
    <t>发票类型（增值税普票/免税普票/增值税专票）</t>
  </si>
  <si>
    <t>增值税专票</t>
  </si>
  <si>
    <t>6%发票税率（纸质发票税率）</t>
  </si>
  <si>
    <t>是否含早</t>
  </si>
  <si>
    <t>时间</t>
  </si>
  <si>
    <t>全天8小时、100公里</t>
  </si>
  <si>
    <t>单趟</t>
  </si>
  <si>
    <t>考斯特</t>
  </si>
  <si>
    <t>大巴车-45座</t>
  </si>
  <si>
    <t>餐</t>
  </si>
  <si>
    <t xml:space="preserve"> 块</t>
  </si>
  <si>
    <t>酒店画架指示牌</t>
  </si>
  <si>
    <t>签到欢迎物料</t>
  </si>
  <si>
    <t>房卡套-主播250g铜版纸模切覆亚膜</t>
  </si>
  <si>
    <t>签到花</t>
  </si>
  <si>
    <t>房间欢迎花</t>
  </si>
  <si>
    <t>本</t>
  </si>
  <si>
    <t>车头牌</t>
  </si>
  <si>
    <t>A4塑封</t>
  </si>
  <si>
    <t>停车证</t>
  </si>
  <si>
    <t>A4塑封，彩排期间使用</t>
  </si>
  <si>
    <t xml:space="preserve"> 车上防疫物料（接驳车/接送机车辆）</t>
  </si>
  <si>
    <t>用餐物料</t>
  </si>
  <si>
    <t>主播午餐指示牌</t>
  </si>
  <si>
    <t>午餐指示画架</t>
  </si>
  <si>
    <t>主播生日礼</t>
  </si>
  <si>
    <t>房间生日蛋糕</t>
  </si>
  <si>
    <t>主播总负责</t>
  </si>
  <si>
    <t xml:space="preserve"> 甲方名称（必填）： </t>
    <phoneticPr fontId="2" type="noConversion"/>
  </si>
  <si>
    <t>天</t>
    <phoneticPr fontId="2" type="noConversion"/>
  </si>
  <si>
    <t>用餐类别</t>
    <phoneticPr fontId="2" type="noConversion"/>
  </si>
  <si>
    <t>金主用餐</t>
    <phoneticPr fontId="2" type="noConversion"/>
  </si>
  <si>
    <t>金主侧-机场物料</t>
    <phoneticPr fontId="2" type="noConversion"/>
  </si>
  <si>
    <t>金主侧-酒店物料</t>
    <phoneticPr fontId="2" type="noConversion"/>
  </si>
  <si>
    <t>金主侧-房间物料</t>
    <phoneticPr fontId="2" type="noConversion"/>
  </si>
  <si>
    <t>金主侧-车上物料</t>
    <phoneticPr fontId="2" type="noConversion"/>
  </si>
  <si>
    <t>签到台工作人员</t>
    <phoneticPr fontId="2" type="noConversion"/>
  </si>
  <si>
    <t>机场接机人员</t>
    <phoneticPr fontId="2" type="noConversion"/>
  </si>
  <si>
    <t>主播费用明细</t>
    <phoneticPr fontId="2" type="noConversion"/>
  </si>
  <si>
    <t>酒店住费用合计</t>
    <phoneticPr fontId="2" type="noConversion"/>
  </si>
  <si>
    <t>金主费用明细</t>
    <phoneticPr fontId="2" type="noConversion"/>
  </si>
  <si>
    <t xml:space="preserve"> 活动时间： </t>
    <phoneticPr fontId="2" type="noConversion"/>
  </si>
  <si>
    <t xml:space="preserve"> 2021.1.15</t>
    <phoneticPr fontId="2" type="noConversion"/>
  </si>
  <si>
    <t xml:space="preserve"> 单位 </t>
    <phoneticPr fontId="2" type="noConversion"/>
  </si>
  <si>
    <t>2021抖音直播年度盛典</t>
    <rPh sb="4" eb="5">
      <t>dou yin</t>
    </rPh>
    <rPh sb="6" eb="7">
      <t>zhi bo</t>
    </rPh>
    <rPh sb="8" eb="9">
      <t>nian du</t>
    </rPh>
    <rPh sb="10" eb="11">
      <t>shegn dian</t>
    </rPh>
    <phoneticPr fontId="2" type="noConversion"/>
  </si>
  <si>
    <t>人</t>
    <rPh sb="0" eb="1">
      <t>ren</t>
    </rPh>
    <phoneticPr fontId="2" type="noConversion"/>
  </si>
  <si>
    <t>是否含早</t>
    <phoneticPr fontId="2" type="noConversion"/>
  </si>
  <si>
    <t>房间minibar</t>
    <rPh sb="0" eb="1">
      <t>fnag jian</t>
    </rPh>
    <phoneticPr fontId="2" type="noConversion"/>
  </si>
  <si>
    <t>成都瑞吉酒店
 （金主）</t>
    <rPh sb="0" eb="1">
      <t>cheng du</t>
    </rPh>
    <rPh sb="2" eb="3">
      <t>rui ji</t>
    </rPh>
    <phoneticPr fontId="2" type="noConversion"/>
  </si>
  <si>
    <t>间</t>
    <rPh sb="0" eb="1">
      <t>jian</t>
    </rPh>
    <phoneticPr fontId="2" type="noConversion"/>
  </si>
  <si>
    <t>金主接机（非专车）</t>
    <phoneticPr fontId="2" type="noConversion"/>
  </si>
  <si>
    <t>金主会场接驳车</t>
    <phoneticPr fontId="2" type="noConversion"/>
  </si>
  <si>
    <t>金主送机（非专车）</t>
    <phoneticPr fontId="2" type="noConversion"/>
  </si>
  <si>
    <t>自助午餐</t>
    <rPh sb="0" eb="1">
      <t>zi zhu</t>
    </rPh>
    <rPh sb="2" eb="3">
      <t>wu can</t>
    </rPh>
    <phoneticPr fontId="2" type="noConversion"/>
  </si>
  <si>
    <t>自助晚餐</t>
    <rPh sb="0" eb="1">
      <t>zi zhu</t>
    </rPh>
    <rPh sb="2" eb="3">
      <t>wan can</t>
    </rPh>
    <phoneticPr fontId="2" type="noConversion"/>
  </si>
  <si>
    <t>机场接机牌（4+4+2）</t>
    <phoneticPr fontId="2" type="noConversion"/>
  </si>
  <si>
    <t>酒店备车</t>
    <rPh sb="0" eb="1">
      <t>jiu dian</t>
    </rPh>
    <rPh sb="2" eb="3">
      <t>bei che</t>
    </rPh>
    <phoneticPr fontId="2" type="noConversion"/>
  </si>
  <si>
    <t>辆</t>
    <rPh sb="0" eb="1">
      <t>laing</t>
    </rPh>
    <phoneticPr fontId="2" type="noConversion"/>
  </si>
  <si>
    <t>天</t>
    <rPh sb="0" eb="1">
      <t>tian</t>
    </rPh>
    <phoneticPr fontId="2" type="noConversion"/>
  </si>
  <si>
    <t>元</t>
    <rPh sb="0" eb="1">
      <t>yuan</t>
    </rPh>
    <phoneticPr fontId="2" type="noConversion"/>
  </si>
  <si>
    <t>签到欢迎茶歇</t>
    <phoneticPr fontId="2" type="noConversion"/>
  </si>
  <si>
    <t>项</t>
    <rPh sb="0" eb="1">
      <t>xiang</t>
    </rPh>
    <phoneticPr fontId="2" type="noConversion"/>
  </si>
  <si>
    <t>备品（雨伞、女生用品等）</t>
    <rPh sb="0" eb="1">
      <t>bei pin</t>
    </rPh>
    <rPh sb="3" eb="4">
      <t>yu san</t>
    </rPh>
    <rPh sb="6" eb="7">
      <t>nü shegn</t>
    </rPh>
    <rPh sb="8" eb="9">
      <t>yong pin</t>
    </rPh>
    <rPh sb="10" eb="11">
      <t>deng</t>
    </rPh>
    <phoneticPr fontId="2" type="noConversion"/>
  </si>
  <si>
    <t>防疫物料包，单独准备（凝胶、湿巾、口罩）</t>
    <rPh sb="0" eb="1">
      <t>fnag yi</t>
    </rPh>
    <rPh sb="2" eb="3">
      <t>wu liao</t>
    </rPh>
    <rPh sb="4" eb="5">
      <t>bao</t>
    </rPh>
    <rPh sb="6" eb="7">
      <t>dan du</t>
    </rPh>
    <rPh sb="8" eb="9">
      <t>zhun bei</t>
    </rPh>
    <rPh sb="11" eb="12">
      <t>nign jiao</t>
    </rPh>
    <rPh sb="14" eb="15">
      <t>shi jin</t>
    </rPh>
    <rPh sb="17" eb="18">
      <t>kou zhao</t>
    </rPh>
    <phoneticPr fontId="2" type="noConversion"/>
  </si>
  <si>
    <t>次</t>
    <rPh sb="0" eb="1">
      <t>ci</t>
    </rPh>
    <phoneticPr fontId="2" type="noConversion"/>
  </si>
  <si>
    <t>欢迎花-熊猫永生花</t>
    <rPh sb="0" eb="1">
      <t>huan yign hua shu</t>
    </rPh>
    <rPh sb="4" eb="5">
      <t>xiogn mao</t>
    </rPh>
    <rPh sb="6" eb="7">
      <t>yogn sheng hua</t>
    </rPh>
    <phoneticPr fontId="2" type="noConversion"/>
  </si>
  <si>
    <t>金主邀请函</t>
    <rPh sb="0" eb="1">
      <t>jin zhu</t>
    </rPh>
    <rPh sb="2" eb="3">
      <t>yao qing han</t>
    </rPh>
    <phoneticPr fontId="2" type="noConversion"/>
  </si>
  <si>
    <t>欢迎茶点</t>
    <rPh sb="2" eb="3">
      <t>cha dian</t>
    </rPh>
    <phoneticPr fontId="2" type="noConversion"/>
  </si>
  <si>
    <t>车头牌-A4塑封</t>
    <phoneticPr fontId="2" type="noConversion"/>
  </si>
  <si>
    <t>停车证-A4塑封</t>
    <phoneticPr fontId="2" type="noConversion"/>
  </si>
  <si>
    <t>车身贴，含美工</t>
    <phoneticPr fontId="2" type="noConversion"/>
  </si>
  <si>
    <t>LED发光灯牌</t>
    <rPh sb="3" eb="4">
      <t>fa guang</t>
    </rPh>
    <rPh sb="5" eb="6">
      <t>deng pai</t>
    </rPh>
    <phoneticPr fontId="2" type="noConversion"/>
  </si>
  <si>
    <t>个</t>
    <rPh sb="0" eb="1">
      <t>ge</t>
    </rPh>
    <phoneticPr fontId="2" type="noConversion"/>
  </si>
  <si>
    <t>接机总负责人</t>
    <rPh sb="0" eb="1">
      <t>jie ji</t>
    </rPh>
    <rPh sb="2" eb="3">
      <t>zong fu ze ren</t>
    </rPh>
    <phoneticPr fontId="2" type="noConversion"/>
  </si>
  <si>
    <t>机场/车站负责人</t>
    <rPh sb="0" eb="1">
      <t>ji chang</t>
    </rPh>
    <rPh sb="3" eb="4">
      <t>che zhan</t>
    </rPh>
    <rPh sb="5" eb="6">
      <t>fu ze ren</t>
    </rPh>
    <phoneticPr fontId="2" type="noConversion"/>
  </si>
  <si>
    <t>站点</t>
    <rPh sb="0" eb="1">
      <t>zhan dian</t>
    </rPh>
    <phoneticPr fontId="2" type="noConversion"/>
  </si>
  <si>
    <t>天府机场接机人员（T1、T2航站楼）</t>
    <rPh sb="0" eb="1">
      <t>tian fu</t>
    </rPh>
    <rPh sb="2" eb="3">
      <t>ji chang</t>
    </rPh>
    <rPh sb="14" eb="15">
      <t>hang zhan lou</t>
    </rPh>
    <phoneticPr fontId="2" type="noConversion"/>
  </si>
  <si>
    <t>成都东站接站人员</t>
    <rPh sb="0" eb="1">
      <t>cheng du</t>
    </rPh>
    <rPh sb="2" eb="3">
      <t>dogn zhan</t>
    </rPh>
    <rPh sb="5" eb="6">
      <t>zhan</t>
    </rPh>
    <phoneticPr fontId="2" type="noConversion"/>
  </si>
  <si>
    <t>1.14-15日 签到台负责人员</t>
    <phoneticPr fontId="2" type="noConversion"/>
  </si>
  <si>
    <t>1.14-15日 房间送物料人员</t>
    <rPh sb="9" eb="10">
      <t>fnag jian</t>
    </rPh>
    <rPh sb="11" eb="12">
      <t>song</t>
    </rPh>
    <rPh sb="12" eb="13">
      <t>wu liao</t>
    </rPh>
    <rPh sb="14" eb="15">
      <t>ren yuan</t>
    </rPh>
    <phoneticPr fontId="2" type="noConversion"/>
  </si>
  <si>
    <t>1.14-15签到台指引人员
（入住指引2、行李2、机动岗1）</t>
    <rPh sb="16" eb="17">
      <t>ru zhu</t>
    </rPh>
    <rPh sb="18" eb="19">
      <t>zhi yin</t>
    </rPh>
    <rPh sb="22" eb="23">
      <t>xing li</t>
    </rPh>
    <rPh sb="26" eb="27">
      <t>ji dong</t>
    </rPh>
    <rPh sb="28" eb="29">
      <t>gang wei</t>
    </rPh>
    <phoneticPr fontId="2" type="noConversion"/>
  </si>
  <si>
    <t>酒店发车人员</t>
    <phoneticPr fontId="2" type="noConversion"/>
  </si>
  <si>
    <t>1月16日 送机</t>
    <phoneticPr fontId="2" type="noConversion"/>
  </si>
  <si>
    <t>北京-成都往返</t>
    <rPh sb="3" eb="4">
      <t>cheng du</t>
    </rPh>
    <phoneticPr fontId="2" type="noConversion"/>
  </si>
  <si>
    <t>金主侧工作人员</t>
    <phoneticPr fontId="2" type="noConversion"/>
  </si>
  <si>
    <t>增值税专票</t>
    <phoneticPr fontId="2" type="noConversion"/>
  </si>
  <si>
    <t>豪华大床房（65平）</t>
    <rPh sb="0" eb="1">
      <t>hao hua</t>
    </rPh>
    <rPh sb="2" eb="3">
      <t>da chuang fnag</t>
    </rPh>
    <rPh sb="8" eb="9">
      <t>ping</t>
    </rPh>
    <phoneticPr fontId="2" type="noConversion"/>
  </si>
  <si>
    <t>拉斐特套房（110平）</t>
    <rPh sb="0" eb="1">
      <t>la</t>
    </rPh>
    <rPh sb="1" eb="2">
      <t>fei</t>
    </rPh>
    <rPh sb="2" eb="3">
      <t>te</t>
    </rPh>
    <rPh sb="3" eb="4">
      <t>tao fang</t>
    </rPh>
    <rPh sb="9" eb="10">
      <t>ping</t>
    </rPh>
    <phoneticPr fontId="2" type="noConversion"/>
  </si>
  <si>
    <t>瑞吉套房（130平）</t>
    <rPh sb="0" eb="1">
      <t>rui ji</t>
    </rPh>
    <rPh sb="2" eb="3">
      <t>tao fnag</t>
    </rPh>
    <rPh sb="8" eb="9">
      <t>ping</t>
    </rPh>
    <phoneticPr fontId="2" type="noConversion"/>
  </si>
  <si>
    <t>含单早</t>
    <rPh sb="0" eb="1">
      <t>han</t>
    </rPh>
    <rPh sb="1" eb="2">
      <t>dan zao</t>
    </rPh>
    <phoneticPr fontId="2" type="noConversion"/>
  </si>
  <si>
    <t>首日开放</t>
    <rPh sb="0" eb="1">
      <t>shou ri</t>
    </rPh>
    <rPh sb="2" eb="3">
      <t>kai fnag</t>
    </rPh>
    <phoneticPr fontId="2" type="noConversion"/>
  </si>
  <si>
    <t>定制茶点</t>
    <rPh sb="0" eb="1">
      <t>dign zhi</t>
    </rPh>
    <rPh sb="2" eb="3">
      <t>cha dian</t>
    </rPh>
    <phoneticPr fontId="2" type="noConversion"/>
  </si>
  <si>
    <t>定制成都特色茶点</t>
    <rPh sb="0" eb="1">
      <t>ding zhi</t>
    </rPh>
    <rPh sb="2" eb="3">
      <t>cheng du</t>
    </rPh>
    <rPh sb="4" eb="5">
      <t>te se</t>
    </rPh>
    <rPh sb="6" eb="7">
      <t>cha dian</t>
    </rPh>
    <phoneticPr fontId="2" type="noConversion"/>
  </si>
  <si>
    <t>张</t>
    <rPh sb="0" eb="1">
      <t>zhang</t>
    </rPh>
    <phoneticPr fontId="2" type="noConversion"/>
  </si>
  <si>
    <t>北京-成都  机票</t>
    <rPh sb="0" eb="1">
      <t>bei jing</t>
    </rPh>
    <rPh sb="3" eb="4">
      <t>cheng du</t>
    </rPh>
    <rPh sb="7" eb="8">
      <t>ji piao</t>
    </rPh>
    <phoneticPr fontId="2" type="noConversion"/>
  </si>
  <si>
    <t>上海-成都  机票</t>
    <rPh sb="0" eb="1">
      <t>shang hai</t>
    </rPh>
    <rPh sb="3" eb="4">
      <t>chegn du</t>
    </rPh>
    <phoneticPr fontId="2" type="noConversion"/>
  </si>
  <si>
    <t>广州-成都  机票</t>
    <rPh sb="0" eb="1">
      <t>guang zhou</t>
    </rPh>
    <rPh sb="3" eb="4">
      <t>chegn du</t>
    </rPh>
    <phoneticPr fontId="2" type="noConversion"/>
  </si>
  <si>
    <t>深圳-成都  机票</t>
    <rPh sb="0" eb="1">
      <t>shen zhen</t>
    </rPh>
    <rPh sb="3" eb="4">
      <t>chegn du</t>
    </rPh>
    <phoneticPr fontId="2" type="noConversion"/>
  </si>
  <si>
    <t>重庆-成都  高铁票</t>
    <rPh sb="0" eb="1">
      <t>chogn qing</t>
    </rPh>
    <rPh sb="3" eb="4">
      <t>chegn du</t>
    </rPh>
    <phoneticPr fontId="2" type="noConversion"/>
  </si>
  <si>
    <t>贵阳-成都  高铁票</t>
    <rPh sb="0" eb="1">
      <t>gui yang</t>
    </rPh>
    <rPh sb="3" eb="4">
      <t>chegn du</t>
    </rPh>
    <phoneticPr fontId="2" type="noConversion"/>
  </si>
  <si>
    <t>费用/数量预估，以实际出票为准；下同</t>
    <rPh sb="0" eb="1">
      <t>fei yong</t>
    </rPh>
    <rPh sb="3" eb="4">
      <t>shu l</t>
    </rPh>
    <rPh sb="5" eb="6">
      <t>yu gu</t>
    </rPh>
    <rPh sb="8" eb="9">
      <t>yi</t>
    </rPh>
    <rPh sb="9" eb="10">
      <t>shi ji</t>
    </rPh>
    <rPh sb="11" eb="12">
      <t>chu piao</t>
    </rPh>
    <rPh sb="13" eb="14">
      <t>wei zhun</t>
    </rPh>
    <rPh sb="16" eb="17">
      <t>xia tong</t>
    </rPh>
    <phoneticPr fontId="2" type="noConversion"/>
  </si>
  <si>
    <t>厦门-成都  机票</t>
    <rPh sb="0" eb="1">
      <t>xia men</t>
    </rPh>
    <rPh sb="3" eb="4">
      <t>cheng du</t>
    </rPh>
    <rPh sb="7" eb="8">
      <t>ji piao</t>
    </rPh>
    <phoneticPr fontId="2" type="noConversion"/>
  </si>
  <si>
    <t>哈尔滨-成都  机票</t>
    <rPh sb="0" eb="1">
      <t>ha er bin</t>
    </rPh>
    <rPh sb="4" eb="5">
      <t>chegn du</t>
    </rPh>
    <rPh sb="8" eb="9">
      <t>ji piao</t>
    </rPh>
    <phoneticPr fontId="2" type="noConversion"/>
  </si>
  <si>
    <t>金主专车
（S级）</t>
    <rPh sb="7" eb="8">
      <t>ji bie</t>
    </rPh>
    <phoneticPr fontId="2" type="noConversion"/>
  </si>
  <si>
    <t>含工作车</t>
    <rPh sb="0" eb="1">
      <t>han</t>
    </rPh>
    <rPh sb="1" eb="2">
      <t>gogn zuo</t>
    </rPh>
    <rPh sb="3" eb="4">
      <t>che</t>
    </rPh>
    <phoneticPr fontId="2" type="noConversion"/>
  </si>
  <si>
    <t>双流机场接机人员</t>
    <rPh sb="0" eb="1">
      <t>shuang liu</t>
    </rPh>
    <rPh sb="2" eb="3">
      <t>ji chang</t>
    </rPh>
    <phoneticPr fontId="2" type="noConversion"/>
  </si>
  <si>
    <t>预留费用</t>
    <rPh sb="0" eb="1">
      <t>yu liu</t>
    </rPh>
    <rPh sb="2" eb="3">
      <t>fei yong</t>
    </rPh>
    <phoneticPr fontId="2" type="noConversion"/>
  </si>
  <si>
    <t>活动整体预留</t>
    <rPh sb="0" eb="1">
      <t>hud oong</t>
    </rPh>
    <rPh sb="2" eb="3">
      <t>zheng ti</t>
    </rPh>
    <rPh sb="4" eb="5">
      <t>yu liu</t>
    </rPh>
    <phoneticPr fontId="2" type="noConversion"/>
  </si>
  <si>
    <t>车辆物料（矿泉水、纸巾、雨伞、打火机等）；
预留费用</t>
    <rPh sb="0" eb="1">
      <t>che laing</t>
    </rPh>
    <rPh sb="2" eb="3">
      <t>wu liao</t>
    </rPh>
    <rPh sb="5" eb="6">
      <t>kaung quan shui</t>
    </rPh>
    <rPh sb="9" eb="10">
      <t>zhi jin</t>
    </rPh>
    <rPh sb="12" eb="13">
      <t>yu san</t>
    </rPh>
    <rPh sb="15" eb="16">
      <t>da huo ji</t>
    </rPh>
    <rPh sb="18" eb="19">
      <t>deng</t>
    </rPh>
    <rPh sb="22" eb="23">
      <t>yu liu</t>
    </rPh>
    <rPh sb="24" eb="25">
      <t>fei yong</t>
    </rPh>
    <phoneticPr fontId="2" type="noConversion"/>
  </si>
  <si>
    <t>全天8小时100公里，超时超公里150元</t>
    <rPh sb="0" eb="1">
      <t>quan tian</t>
    </rPh>
    <rPh sb="3" eb="4">
      <t>xiao shi</t>
    </rPh>
    <rPh sb="8" eb="9">
      <t>gogn li</t>
    </rPh>
    <rPh sb="11" eb="12">
      <t>chao shi</t>
    </rPh>
    <rPh sb="13" eb="14">
      <t>chao gogn li</t>
    </rPh>
    <rPh sb="19" eb="20">
      <t>yuan</t>
    </rPh>
    <phoneticPr fontId="2" type="noConversion"/>
  </si>
  <si>
    <t>每天工时10小时，超时50元/时</t>
    <rPh sb="0" eb="1">
      <t>mei</t>
    </rPh>
    <rPh sb="1" eb="2">
      <t>tian</t>
    </rPh>
    <rPh sb="2" eb="3">
      <t>gong</t>
    </rPh>
    <rPh sb="3" eb="4">
      <t>shi</t>
    </rPh>
    <rPh sb="6" eb="7">
      <t>xiao shi</t>
    </rPh>
    <rPh sb="9" eb="10">
      <t>chao shi</t>
    </rPh>
    <rPh sb="13" eb="14">
      <t>yuan</t>
    </rPh>
    <rPh sb="15" eb="16">
      <t>shi</t>
    </rPh>
    <phoneticPr fontId="2" type="noConversion"/>
  </si>
  <si>
    <t>天府机场-别克商务 单趟；按照2人/辆车预估数量报价</t>
    <rPh sb="0" eb="1">
      <t>tian fu</t>
    </rPh>
    <rPh sb="2" eb="3">
      <t>ji chang</t>
    </rPh>
    <rPh sb="13" eb="14">
      <t>an zhao</t>
    </rPh>
    <rPh sb="16" eb="17">
      <t>ren</t>
    </rPh>
    <rPh sb="18" eb="19">
      <t>laing</t>
    </rPh>
    <rPh sb="19" eb="20">
      <t>che</t>
    </rPh>
    <rPh sb="20" eb="21">
      <t>yu gu</t>
    </rPh>
    <rPh sb="22" eb="23">
      <t>shu laing</t>
    </rPh>
    <rPh sb="24" eb="25">
      <t>bao j ai</t>
    </rPh>
    <phoneticPr fontId="2" type="noConversion"/>
  </si>
  <si>
    <t>双流机场-别克商务 单趟；按照2人/辆车预估数量报价</t>
    <rPh sb="0" eb="1">
      <t>shuang liu</t>
    </rPh>
    <rPh sb="2" eb="3">
      <t>ji chang</t>
    </rPh>
    <rPh sb="13" eb="14">
      <t>an zhao</t>
    </rPh>
    <rPh sb="16" eb="17">
      <t>ren</t>
    </rPh>
    <rPh sb="18" eb="19">
      <t>laing</t>
    </rPh>
    <rPh sb="19" eb="20">
      <t>che</t>
    </rPh>
    <rPh sb="20" eb="21">
      <t>yu gu</t>
    </rPh>
    <rPh sb="22" eb="23">
      <t>shu laing</t>
    </rPh>
    <rPh sb="24" eb="25">
      <t>bao j ai</t>
    </rPh>
    <phoneticPr fontId="2" type="noConversion"/>
  </si>
  <si>
    <t>双流机场-别克商务 单趟</t>
    <rPh sb="0" eb="1">
      <t>shuang liu</t>
    </rPh>
    <rPh sb="2" eb="3">
      <t>ji chang</t>
    </rPh>
    <phoneticPr fontId="2" type="noConversion"/>
  </si>
  <si>
    <t>天府机场-别克商务 单趟</t>
    <rPh sb="0" eb="1">
      <t>tian fu</t>
    </rPh>
    <rPh sb="2" eb="3">
      <t>ji chang</t>
    </rPh>
    <phoneticPr fontId="2" type="noConversion"/>
  </si>
  <si>
    <t>主播人数：</t>
    <rPh sb="0" eb="1">
      <t>zhu bo</t>
    </rPh>
    <phoneticPr fontId="2" type="noConversion"/>
  </si>
  <si>
    <t>成都保利皇冠假日酒店
 （主播）</t>
    <rPh sb="0" eb="1">
      <t>cheng du</t>
    </rPh>
    <rPh sb="2" eb="3">
      <t>bao li</t>
    </rPh>
    <rPh sb="4" eb="5">
      <t>huang guan</t>
    </rPh>
    <rPh sb="6" eb="7">
      <t>jia ri</t>
    </rPh>
    <rPh sb="8" eb="9">
      <t>jiu dian</t>
    </rPh>
    <phoneticPr fontId="2" type="noConversion"/>
  </si>
  <si>
    <t>高级大床房</t>
    <rPh sb="0" eb="1">
      <t>gao ji</t>
    </rPh>
    <rPh sb="2" eb="3">
      <t>da chuang f</t>
    </rPh>
    <phoneticPr fontId="2" type="noConversion"/>
  </si>
  <si>
    <t>高级双床房</t>
    <rPh sb="0" eb="1">
      <t>gao ji</t>
    </rPh>
    <rPh sb="2" eb="3">
      <t>shuang chaung</t>
    </rPh>
    <rPh sb="4" eb="5">
      <t>f na g</t>
    </rPh>
    <phoneticPr fontId="2" type="noConversion"/>
  </si>
  <si>
    <t>时间</t>
    <rPh sb="0" eb="1">
      <t>shi jian</t>
    </rPh>
    <phoneticPr fontId="2" type="noConversion"/>
  </si>
  <si>
    <t>单趟</t>
    <phoneticPr fontId="2" type="noConversion"/>
  </si>
  <si>
    <t>预估数量</t>
    <rPh sb="0" eb="1">
      <t>yu gu</t>
    </rPh>
    <rPh sb="2" eb="3">
      <t>shu laing</t>
    </rPh>
    <phoneticPr fontId="2" type="noConversion"/>
  </si>
  <si>
    <t>趟</t>
    <rPh sb="0" eb="1">
      <t>tang</t>
    </rPh>
    <phoneticPr fontId="2" type="noConversion"/>
  </si>
  <si>
    <t>别克商务（酒店-会场）摆渡</t>
    <rPh sb="5" eb="6">
      <t>jiu dian</t>
    </rPh>
    <rPh sb="8" eb="9">
      <t>hui chang</t>
    </rPh>
    <rPh sb="11" eb="12">
      <t>bai du</t>
    </rPh>
    <phoneticPr fontId="2" type="noConversion"/>
  </si>
  <si>
    <t>送机</t>
    <phoneticPr fontId="2" type="noConversion"/>
  </si>
  <si>
    <t>备车</t>
    <rPh sb="0" eb="1">
      <t>bei che</t>
    </rPh>
    <phoneticPr fontId="2" type="noConversion"/>
  </si>
  <si>
    <t>大巴车-45座（酒店-机场）</t>
    <phoneticPr fontId="2" type="noConversion"/>
  </si>
  <si>
    <t>双流-别克商务（机场-酒店）</t>
    <rPh sb="0" eb="1">
      <t>shuang liu</t>
    </rPh>
    <phoneticPr fontId="2" type="noConversion"/>
  </si>
  <si>
    <t>天府-别克商务（机场-酒店）</t>
    <rPh sb="0" eb="1">
      <t>tian fu</t>
    </rPh>
    <phoneticPr fontId="2" type="noConversion"/>
  </si>
  <si>
    <t>彩排用车
摆渡</t>
    <rPh sb="2" eb="3">
      <t>yogn che</t>
    </rPh>
    <rPh sb="5" eb="6">
      <t>bai du</t>
    </rPh>
    <phoneticPr fontId="2" type="noConversion"/>
  </si>
  <si>
    <t>活动日酒店-会场
摆渡</t>
    <rPh sb="0" eb="1">
      <t>hud oong</t>
    </rPh>
    <rPh sb="2" eb="3">
      <t>ri</t>
    </rPh>
    <rPh sb="3" eb="4">
      <t>jiu dian</t>
    </rPh>
    <rPh sb="9" eb="10">
      <t>bai du</t>
    </rPh>
    <phoneticPr fontId="2" type="noConversion"/>
  </si>
  <si>
    <t>送机
单趟</t>
    <rPh sb="3" eb="4">
      <t>dan tang</t>
    </rPh>
    <phoneticPr fontId="2" type="noConversion"/>
  </si>
  <si>
    <t>彩排主播提前&amp;活动日接机
单趟</t>
    <rPh sb="0" eb="1">
      <t>cai pai</t>
    </rPh>
    <rPh sb="2" eb="3">
      <t>zhu b</t>
    </rPh>
    <rPh sb="4" eb="5">
      <t>ti qian</t>
    </rPh>
    <rPh sb="7" eb="8">
      <t>huo dong ri</t>
    </rPh>
    <rPh sb="8" eb="9">
      <t>dong</t>
    </rPh>
    <rPh sb="9" eb="10">
      <t>ri</t>
    </rPh>
    <rPh sb="13" eb="14">
      <t>dna tang</t>
    </rPh>
    <phoneticPr fontId="2" type="noConversion"/>
  </si>
  <si>
    <t>酒店自助午餐</t>
    <phoneticPr fontId="2" type="noConversion"/>
  </si>
  <si>
    <t>否</t>
    <rPh sb="0" eb="1">
      <t>fou</t>
    </rPh>
    <phoneticPr fontId="2" type="noConversion"/>
  </si>
  <si>
    <t>餐</t>
    <rPh sb="0" eb="1">
      <t>can</t>
    </rPh>
    <phoneticPr fontId="2" type="noConversion"/>
  </si>
  <si>
    <t>酒店自助晚餐</t>
    <rPh sb="0" eb="1">
      <t>jiu dian</t>
    </rPh>
    <rPh sb="2" eb="3">
      <t>zi zhu</t>
    </rPh>
    <rPh sb="4" eb="5">
      <t>wan can</t>
    </rPh>
    <phoneticPr fontId="2" type="noConversion"/>
  </si>
  <si>
    <t>指示画架</t>
    <phoneticPr fontId="2" type="noConversion"/>
  </si>
  <si>
    <t>餐券</t>
    <rPh sb="0" eb="1">
      <t>can quan</t>
    </rPh>
    <phoneticPr fontId="2" type="noConversion"/>
  </si>
  <si>
    <t>餐券200g铜版纸覆亚膜</t>
    <phoneticPr fontId="2" type="noConversion"/>
  </si>
  <si>
    <t>主播邀请函</t>
    <phoneticPr fontId="2" type="noConversion"/>
  </si>
  <si>
    <t>签到台零食</t>
    <phoneticPr fontId="2" type="noConversion"/>
  </si>
  <si>
    <t>签到台零食架</t>
    <rPh sb="0" eb="1">
      <t>qain dao tai</t>
    </rPh>
    <rPh sb="3" eb="4">
      <t>ling shi</t>
    </rPh>
    <rPh sb="5" eb="6">
      <t>jia zi</t>
    </rPh>
    <phoneticPr fontId="2" type="noConversion"/>
  </si>
  <si>
    <t>医疗包（体温计，棉签，碘伏棉签，医用棉球，绷带，灭菌纱布片，无纺胶带，止血带，酒精棉片，碘伏棉片，创可贴，风油精，烧伤抑菌膏，灭菌手套，速溶冰袋，安全别针，三角绷带）</t>
    <phoneticPr fontId="2" type="noConversion"/>
  </si>
  <si>
    <t>备品（雨伞、女生用品等）</t>
    <rPh sb="0" eb="1">
      <t>bei pin</t>
    </rPh>
    <rPh sb="3" eb="4">
      <t>yu san</t>
    </rPh>
    <rPh sb="6" eb="7">
      <t>nü s</t>
    </rPh>
    <rPh sb="8" eb="9">
      <t>yong pin</t>
    </rPh>
    <rPh sb="10" eb="11">
      <t>deng</t>
    </rPh>
    <phoneticPr fontId="2" type="noConversion"/>
  </si>
  <si>
    <t>片</t>
    <rPh sb="0" eb="1">
      <t>pian</t>
    </rPh>
    <phoneticPr fontId="2" type="noConversion"/>
  </si>
  <si>
    <t>欢迎礼品</t>
    <rPh sb="2" eb="3">
      <t>li pin</t>
    </rPh>
    <phoneticPr fontId="2" type="noConversion"/>
  </si>
  <si>
    <t>欢迎水果</t>
    <rPh sb="0" eb="1">
      <t>huan ying</t>
    </rPh>
    <rPh sb="2" eb="3">
      <t>shui guo</t>
    </rPh>
    <phoneticPr fontId="2" type="noConversion"/>
  </si>
  <si>
    <t>欢迎茶点</t>
    <rPh sb="0" eb="1">
      <t>huan yign cha dian</t>
    </rPh>
    <phoneticPr fontId="2" type="noConversion"/>
  </si>
  <si>
    <t>主播房间餐单</t>
    <phoneticPr fontId="2" type="noConversion"/>
  </si>
  <si>
    <t>龙角散、泡澡袋等</t>
    <rPh sb="4" eb="5">
      <t>pao zao dai</t>
    </rPh>
    <rPh sb="6" eb="7">
      <t>dai zi</t>
    </rPh>
    <rPh sb="7" eb="8">
      <t>deng</t>
    </rPh>
    <phoneticPr fontId="2" type="noConversion"/>
  </si>
  <si>
    <t>LED发光灯牌</t>
    <phoneticPr fontId="2" type="noConversion"/>
  </si>
  <si>
    <t>金主生日礼</t>
    <rPh sb="0" eb="1">
      <t>jin zhu</t>
    </rPh>
    <rPh sb="2" eb="3">
      <t>sheng ri</t>
    </rPh>
    <rPh sb="4" eb="5">
      <t>li wu</t>
    </rPh>
    <phoneticPr fontId="2" type="noConversion"/>
  </si>
  <si>
    <t>房间生日蛋糕</t>
    <rPh sb="0" eb="1">
      <t>fnag jian</t>
    </rPh>
    <rPh sb="2" eb="3">
      <t>sheng ri</t>
    </rPh>
    <rPh sb="4" eb="5">
      <t>dan gao</t>
    </rPh>
    <phoneticPr fontId="2" type="noConversion"/>
  </si>
  <si>
    <t>费用类别</t>
    <rPh sb="0" eb="1">
      <t>fei yong</t>
    </rPh>
    <rPh sb="2" eb="3">
      <t>lei bie</t>
    </rPh>
    <phoneticPr fontId="2" type="noConversion"/>
  </si>
  <si>
    <t>前期踩点费用</t>
    <rPh sb="0" eb="1">
      <t>qian qi</t>
    </rPh>
    <rPh sb="2" eb="3">
      <t>cai dian</t>
    </rPh>
    <rPh sb="4" eb="5">
      <t>fei yong</t>
    </rPh>
    <phoneticPr fontId="2" type="noConversion"/>
  </si>
  <si>
    <t>大交通、住宿、餐饮补助；费用预留</t>
    <rPh sb="0" eb="1">
      <t>da jiao ton</t>
    </rPh>
    <rPh sb="4" eb="5">
      <t>zhu su</t>
    </rPh>
    <rPh sb="7" eb="8">
      <t>can yin</t>
    </rPh>
    <rPh sb="9" eb="10">
      <t>bu zhu</t>
    </rPh>
    <rPh sb="12" eb="13">
      <t>fei y</t>
    </rPh>
    <rPh sb="14" eb="15">
      <t>yu liu</t>
    </rPh>
    <phoneticPr fontId="2" type="noConversion"/>
  </si>
  <si>
    <t>康辉1人</t>
    <phoneticPr fontId="2" type="noConversion"/>
  </si>
  <si>
    <t>彩排主播接机</t>
    <rPh sb="0" eb="1">
      <t>cai pai</t>
    </rPh>
    <rPh sb="2" eb="3">
      <t>zhu bo</t>
    </rPh>
    <rPh sb="4" eb="5">
      <t>jie ji</t>
    </rPh>
    <phoneticPr fontId="2" type="noConversion"/>
  </si>
  <si>
    <t>机场总负责1人</t>
    <rPh sb="0" eb="1">
      <t>ji chang</t>
    </rPh>
    <rPh sb="2" eb="3">
      <t>zong fu ze</t>
    </rPh>
    <rPh sb="6" eb="7">
      <t>ren</t>
    </rPh>
    <phoneticPr fontId="2" type="noConversion"/>
  </si>
  <si>
    <t>1.14-15签到台指引人员
（入住指引2、行李2、秩序2人、机动岗1）</t>
    <rPh sb="16" eb="17">
      <t>ru zhu</t>
    </rPh>
    <rPh sb="18" eb="19">
      <t>zhi yin</t>
    </rPh>
    <rPh sb="22" eb="23">
      <t>xing li</t>
    </rPh>
    <rPh sb="26" eb="27">
      <t>zhi xu</t>
    </rPh>
    <rPh sb="29" eb="30">
      <t>ren</t>
    </rPh>
    <rPh sb="31" eb="32">
      <t>ji dong</t>
    </rPh>
    <rPh sb="33" eb="34">
      <t>gang wei</t>
    </rPh>
    <phoneticPr fontId="2" type="noConversion"/>
  </si>
  <si>
    <t>会场发车人员</t>
    <rPh sb="0" eb="1">
      <t>hui chang</t>
    </rPh>
    <rPh sb="2" eb="3">
      <t>fa che</t>
    </rPh>
    <rPh sb="4" eb="5">
      <t>ren yuan</t>
    </rPh>
    <phoneticPr fontId="2" type="noConversion"/>
  </si>
  <si>
    <t>北京-成都 往返</t>
    <rPh sb="3" eb="4">
      <t>cheng du</t>
    </rPh>
    <phoneticPr fontId="2" type="noConversion"/>
  </si>
  <si>
    <t>执行团队</t>
    <phoneticPr fontId="2" type="noConversion"/>
  </si>
  <si>
    <t>住宿餐饮费用</t>
    <rPh sb="0" eb="1">
      <t>zhu su</t>
    </rPh>
    <rPh sb="2" eb="3">
      <t>can yin</t>
    </rPh>
    <rPh sb="4" eb="5">
      <t>fei yon</t>
    </rPh>
    <phoneticPr fontId="2" type="noConversion"/>
  </si>
  <si>
    <t>住宿餐饮费用</t>
    <rPh sb="0" eb="1">
      <t>zhu su</t>
    </rPh>
    <rPh sb="2" eb="3">
      <t>can yin</t>
    </rPh>
    <rPh sb="4" eb="5">
      <t>fei yong</t>
    </rPh>
    <phoneticPr fontId="2" type="noConversion"/>
  </si>
  <si>
    <t>活动整体预留</t>
    <rPh sb="0" eb="1">
      <t>huo dong</t>
    </rPh>
    <rPh sb="2" eb="3">
      <t>zheng ti</t>
    </rPh>
    <rPh sb="4" eb="5">
      <t>yu l</t>
    </rPh>
    <phoneticPr fontId="2" type="noConversion"/>
  </si>
  <si>
    <t>经济舱；8折含税预估</t>
    <rPh sb="0" eb="1">
      <t>jing ji</t>
    </rPh>
    <rPh sb="5" eb="6">
      <t>zhe</t>
    </rPh>
    <rPh sb="6" eb="7">
      <t>han shui</t>
    </rPh>
    <rPh sb="7" eb="8">
      <t>shui</t>
    </rPh>
    <rPh sb="8" eb="9">
      <t>yu gu</t>
    </rPh>
    <phoneticPr fontId="2" type="noConversion"/>
  </si>
  <si>
    <t>二等座</t>
    <rPh sb="0" eb="1">
      <t>er</t>
    </rPh>
    <phoneticPr fontId="2" type="noConversion"/>
  </si>
  <si>
    <t>金主大交通费用</t>
    <rPh sb="2" eb="3">
      <t>da jiao tong</t>
    </rPh>
    <phoneticPr fontId="2" type="noConversion"/>
  </si>
  <si>
    <t>主播大交通费用</t>
    <rPh sb="2" eb="3">
      <t>da jiao tong</t>
    </rPh>
    <rPh sb="5" eb="6">
      <t>fei yong</t>
    </rPh>
    <phoneticPr fontId="2" type="noConversion"/>
  </si>
  <si>
    <t>大交通费用合计</t>
    <rPh sb="0" eb="1">
      <t>da jiao tong</t>
    </rPh>
    <phoneticPr fontId="2" type="noConversion"/>
  </si>
  <si>
    <t>大巴车-45座</t>
    <phoneticPr fontId="2" type="noConversion"/>
  </si>
  <si>
    <t>单趟</t>
    <rPh sb="0" eb="1">
      <t>dan tang</t>
    </rPh>
    <phoneticPr fontId="2" type="noConversion"/>
  </si>
  <si>
    <t>成都香格里拉酒店
 （主播）</t>
    <rPh sb="0" eb="1">
      <t>cheng du</t>
    </rPh>
    <rPh sb="2" eb="3">
      <t>xiang ge li la</t>
    </rPh>
    <rPh sb="6" eb="7">
      <t>jiu dian</t>
    </rPh>
    <phoneticPr fontId="2" type="noConversion"/>
  </si>
  <si>
    <t>城市景观大床</t>
    <rPh sb="0" eb="1">
      <t>cheng shi</t>
    </rPh>
    <rPh sb="2" eb="3">
      <t>jign guan</t>
    </rPh>
    <rPh sb="4" eb="5">
      <t>da chuang</t>
    </rPh>
    <phoneticPr fontId="2" type="noConversion"/>
  </si>
  <si>
    <t>江景景观房</t>
    <rPh sb="0" eb="1">
      <t>jiang jing</t>
    </rPh>
    <rPh sb="2" eb="3">
      <t>jing guan</t>
    </rPh>
    <rPh sb="4" eb="5">
      <t>fnag n</t>
    </rPh>
    <phoneticPr fontId="2" type="noConversion"/>
  </si>
  <si>
    <t>晚</t>
    <rPh sb="0" eb="1">
      <t>wan</t>
    </rPh>
    <phoneticPr fontId="2" type="noConversion"/>
  </si>
  <si>
    <t xml:space="preserve"> </t>
    <phoneticPr fontId="2" type="noConversion"/>
  </si>
  <si>
    <t>彩排主播午餐；商务餐；提前4天彩排*2餐</t>
    <rPh sb="7" eb="8">
      <t>shang wu</t>
    </rPh>
    <rPh sb="9" eb="10">
      <t>can</t>
    </rPh>
    <rPh sb="11" eb="12">
      <t>ti qian</t>
    </rPh>
    <rPh sb="14" eb="15">
      <t>tian</t>
    </rPh>
    <rPh sb="15" eb="16">
      <t>ccai pai</t>
    </rPh>
    <rPh sb="19" eb="20">
      <t>can</t>
    </rPh>
    <phoneticPr fontId="2" type="noConversion"/>
  </si>
  <si>
    <t>成都保利皇冠假日酒店
 （主播）</t>
    <phoneticPr fontId="2" type="noConversion"/>
  </si>
  <si>
    <t>成都香格里拉酒店
 （主播）</t>
    <rPh sb="2" eb="3">
      <t>xiang ge li la</t>
    </rPh>
    <phoneticPr fontId="2" type="noConversion"/>
  </si>
  <si>
    <t>备选</t>
    <rPh sb="0" eb="1">
      <t>bei xuan</t>
    </rPh>
    <phoneticPr fontId="2" type="noConversion"/>
  </si>
  <si>
    <t xml:space="preserve"> 备选</t>
    <rPh sb="1" eb="2">
      <t>bei xuan</t>
    </rPh>
    <phoneticPr fontId="2" type="noConversion"/>
  </si>
  <si>
    <t>酒店背板（5m*3m）</t>
    <phoneticPr fontId="2" type="noConversion"/>
  </si>
  <si>
    <t>主播手册</t>
    <phoneticPr fontId="2" type="noConversion"/>
  </si>
  <si>
    <t>散场沿路指引</t>
    <phoneticPr fontId="2" type="noConversion"/>
  </si>
  <si>
    <t>豪华阁景观房</t>
    <rPh sb="0" eb="1">
      <t>hao hua</t>
    </rPh>
    <rPh sb="2" eb="3">
      <t>ge</t>
    </rPh>
    <rPh sb="3" eb="4">
      <t>jign guan</t>
    </rPh>
    <rPh sb="5" eb="6">
      <t>fang</t>
    </rPh>
    <phoneticPr fontId="2" type="noConversion"/>
  </si>
  <si>
    <t>江景景观房（提前彩排）</t>
    <rPh sb="0" eb="1">
      <t>jiang jing</t>
    </rPh>
    <rPh sb="2" eb="3">
      <t>jing guan</t>
    </rPh>
    <rPh sb="4" eb="5">
      <t>fnag n</t>
    </rPh>
    <rPh sb="6" eb="7">
      <t>ti qian</t>
    </rPh>
    <rPh sb="8" eb="9">
      <t>cai p</t>
    </rPh>
    <phoneticPr fontId="2" type="noConversion"/>
  </si>
  <si>
    <t>安保</t>
    <rPh sb="0" eb="1">
      <t>an bao</t>
    </rPh>
    <phoneticPr fontId="2" type="noConversion"/>
  </si>
  <si>
    <t>酒店安保</t>
    <rPh sb="0" eb="1">
      <t>jiu d</t>
    </rPh>
    <rPh sb="2" eb="3">
      <t>an bao</t>
    </rPh>
    <phoneticPr fontId="2" type="noConversion"/>
  </si>
  <si>
    <t>7-其他项目</t>
    <phoneticPr fontId="2" type="noConversion"/>
  </si>
  <si>
    <t>8-乙方人员</t>
    <phoneticPr fontId="2" type="noConversion"/>
  </si>
  <si>
    <t>1-8项合计</t>
    <phoneticPr fontId="2" type="noConversion"/>
  </si>
  <si>
    <t>房间</t>
    <rPh sb="0" eb="1">
      <t>fnag jian</t>
    </rPh>
    <phoneticPr fontId="2" type="noConversion"/>
  </si>
  <si>
    <t>6-管理会</t>
    <rPh sb="2" eb="3">
      <t>guan li hui</t>
    </rPh>
    <phoneticPr fontId="2" type="noConversion"/>
  </si>
  <si>
    <t>会议</t>
    <rPh sb="0" eb="1">
      <t>hui yi</t>
    </rPh>
    <phoneticPr fontId="2" type="noConversion"/>
  </si>
  <si>
    <t>2天会议</t>
    <rPh sb="1" eb="2">
      <t>tian</t>
    </rPh>
    <rPh sb="2" eb="3">
      <t>hui yi</t>
    </rPh>
    <phoneticPr fontId="2" type="noConversion"/>
  </si>
  <si>
    <t>自助晚餐</t>
    <rPh sb="0" eb="1">
      <t>zi zhu</t>
    </rPh>
    <rPh sb="2" eb="3">
      <t>wac n</t>
    </rPh>
    <phoneticPr fontId="2" type="noConversion"/>
  </si>
  <si>
    <t>商务舱；7折含税预估</t>
    <rPh sb="5" eb="6">
      <t>zhe</t>
    </rPh>
    <rPh sb="6" eb="7">
      <t>han shui</t>
    </rPh>
    <rPh sb="7" eb="8">
      <t>shui</t>
    </rPh>
    <rPh sb="8" eb="9">
      <t>yu gu</t>
    </rPh>
    <phoneticPr fontId="2" type="noConversion"/>
  </si>
  <si>
    <t>康辉集团北京国际会议展览有限公司</t>
    <phoneticPr fontId="2" type="noConversion"/>
  </si>
  <si>
    <t>人数</t>
    <rPh sb="0" eb="1">
      <t>ren shu</t>
    </rPh>
    <phoneticPr fontId="2" type="noConversion"/>
  </si>
  <si>
    <t>金主费用</t>
    <rPh sb="0" eb="1">
      <t>jin zhu</t>
    </rPh>
    <rPh sb="2" eb="3">
      <t>fei yong</t>
    </rPh>
    <phoneticPr fontId="2" type="noConversion"/>
  </si>
  <si>
    <t>主播费用</t>
    <rPh sb="0" eb="1">
      <t>zhu bo</t>
    </rPh>
    <rPh sb="2" eb="3">
      <t>fei yong</t>
    </rPh>
    <phoneticPr fontId="2" type="noConversion"/>
  </si>
  <si>
    <t>费用合计</t>
    <phoneticPr fontId="2" type="noConversion"/>
  </si>
  <si>
    <t>2021抖音直播年度盛典费用明细</t>
    <phoneticPr fontId="2" type="noConversion"/>
  </si>
  <si>
    <t>含税含服务费</t>
    <rPh sb="0" eb="1">
      <t>han shui</t>
    </rPh>
    <rPh sb="2" eb="3">
      <t>han</t>
    </rPh>
    <rPh sb="3" eb="4">
      <t>fu wu fei</t>
    </rPh>
    <phoneticPr fontId="2" type="noConversion"/>
  </si>
  <si>
    <t>金主欢迎卡</t>
    <rPh sb="0" eb="1">
      <t>jin zh</t>
    </rPh>
    <rPh sb="2" eb="3">
      <t>huan y n</t>
    </rPh>
    <rPh sb="4" eb="5">
      <t>ka</t>
    </rPh>
    <phoneticPr fontId="2" type="noConversion"/>
  </si>
  <si>
    <t>主播欢迎卡</t>
    <rPh sb="0" eb="1">
      <t>zhu bo</t>
    </rPh>
    <rPh sb="2" eb="3">
      <t>huan ying</t>
    </rPh>
    <rPh sb="4" eb="5">
      <t>ka</t>
    </rPh>
    <phoneticPr fontId="2" type="noConversion"/>
  </si>
  <si>
    <t>份</t>
    <rPh sb="0" eb="1">
      <t>fen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</si>
</sst>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rgb="FF1F2329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.5"/>
      <color theme="1"/>
      <name val="微软雅黑"/>
      <family val="3"/>
      <charset val="134"/>
    </font>
    <font>
      <u/>
      <sz val="10"/>
      <color theme="10"/>
      <name val="等线"/>
      <family val="2"/>
      <scheme val="minor"/>
    </font>
    <font>
      <u/>
      <sz val="10"/>
      <color theme="11"/>
      <name val="等线"/>
      <family val="2"/>
      <scheme val="minor"/>
    </font>
    <font>
      <sz val="8"/>
      <color theme="1"/>
      <name val="微软雅黑"/>
      <family val="3"/>
      <charset val="134"/>
    </font>
    <font>
      <u/>
      <sz val="10"/>
      <color theme="1"/>
      <name val="微软雅黑"/>
      <family val="3"/>
      <charset val="134"/>
    </font>
    <font>
      <strike/>
      <sz val="11"/>
      <color theme="1"/>
      <name val="微软雅黑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CE4D6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CE4D6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FFFFF"/>
        <bgColor indexed="64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1" fillId="0" borderId="63" applyNumberFormat="0" applyFont="0" applyFill="0" applyBorder="0" applyAlignment="0" applyProtection="0"/>
    <xf numFmtId="0" fontId="1" fillId="0" borderId="63" applyNumberFormat="0" applyFont="0" applyFill="0" applyBorder="0" applyAlignment="0" applyProtection="0"/>
    <xf numFmtId="0" fontId="1" fillId="0" borderId="63" applyNumberFormat="0" applyFont="0" applyFill="0" applyBorder="0" applyAlignment="0" applyProtection="0"/>
    <xf numFmtId="0" fontId="1" fillId="0" borderId="63" applyNumberFormat="0" applyFont="0" applyFill="0" applyBorder="0" applyAlignment="0" applyProtection="0"/>
    <xf numFmtId="0" fontId="1" fillId="0" borderId="63" applyNumberFormat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89">
    <xf numFmtId="0" fontId="0" fillId="0" borderId="0" xfId="0" applyAlignment="1">
      <alignment vertical="center"/>
    </xf>
    <xf numFmtId="0" fontId="4" fillId="0" borderId="7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11" borderId="77" xfId="0" applyFont="1" applyFill="1" applyBorder="1" applyAlignment="1">
      <alignment horizontal="center" vertical="center" wrapText="1"/>
    </xf>
    <xf numFmtId="0" fontId="7" fillId="8" borderId="77" xfId="0" applyFont="1" applyFill="1" applyBorder="1" applyAlignment="1">
      <alignment horizontal="center" vertical="center" wrapText="1"/>
    </xf>
    <xf numFmtId="0" fontId="7" fillId="9" borderId="77" xfId="0" applyFont="1" applyFill="1" applyBorder="1" applyAlignment="1">
      <alignment horizontal="center" vertical="center"/>
    </xf>
    <xf numFmtId="0" fontId="7" fillId="12" borderId="77" xfId="0" applyFont="1" applyFill="1" applyBorder="1" applyAlignment="1">
      <alignment horizontal="center" vertical="center" wrapText="1"/>
    </xf>
    <xf numFmtId="0" fontId="5" fillId="18" borderId="77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/>
    </xf>
    <xf numFmtId="0" fontId="5" fillId="24" borderId="77" xfId="0" applyFont="1" applyFill="1" applyBorder="1" applyAlignment="1">
      <alignment horizontal="center" vertical="center"/>
    </xf>
    <xf numFmtId="58" fontId="5" fillId="0" borderId="77" xfId="0" applyNumberFormat="1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5" fillId="22" borderId="77" xfId="0" applyFont="1" applyFill="1" applyBorder="1" applyAlignment="1">
      <alignment horizontal="center" vertical="center" wrapText="1"/>
    </xf>
    <xf numFmtId="0" fontId="5" fillId="20" borderId="77" xfId="0" applyFont="1" applyFill="1" applyBorder="1" applyAlignment="1">
      <alignment horizontal="center" vertical="center" wrapText="1"/>
    </xf>
    <xf numFmtId="0" fontId="5" fillId="21" borderId="77" xfId="0" applyFont="1" applyFill="1" applyBorder="1" applyAlignment="1">
      <alignment horizontal="center" vertical="center"/>
    </xf>
    <xf numFmtId="0" fontId="5" fillId="31" borderId="77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6" fillId="37" borderId="77" xfId="0" applyFont="1" applyFill="1" applyBorder="1" applyAlignment="1">
      <alignment horizontal="center" vertical="center"/>
    </xf>
    <xf numFmtId="0" fontId="6" fillId="34" borderId="77" xfId="0" applyFont="1" applyFill="1" applyBorder="1" applyAlignment="1">
      <alignment horizontal="center" vertical="center"/>
    </xf>
    <xf numFmtId="0" fontId="6" fillId="6" borderId="77" xfId="0" applyFont="1" applyFill="1" applyBorder="1" applyAlignment="1">
      <alignment horizontal="center" vertical="center"/>
    </xf>
    <xf numFmtId="2" fontId="6" fillId="23" borderId="77" xfId="0" applyNumberFormat="1" applyFont="1" applyFill="1" applyBorder="1" applyAlignment="1">
      <alignment horizontal="center" vertical="center"/>
    </xf>
    <xf numFmtId="2" fontId="7" fillId="29" borderId="7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19" borderId="77" xfId="0" applyFont="1" applyFill="1" applyBorder="1" applyAlignment="1">
      <alignment horizontal="center" vertical="center" wrapText="1"/>
    </xf>
    <xf numFmtId="0" fontId="5" fillId="14" borderId="77" xfId="0" applyFont="1" applyFill="1" applyBorder="1" applyAlignment="1">
      <alignment horizontal="center" vertical="center" wrapText="1"/>
    </xf>
    <xf numFmtId="0" fontId="5" fillId="36" borderId="77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15" borderId="77" xfId="0" applyFont="1" applyFill="1" applyBorder="1" applyAlignment="1">
      <alignment horizontal="center" vertical="center" wrapText="1"/>
    </xf>
    <xf numFmtId="0" fontId="5" fillId="7" borderId="77" xfId="0" applyFont="1" applyFill="1" applyBorder="1" applyAlignment="1">
      <alignment horizontal="center" vertical="center" wrapText="1"/>
    </xf>
    <xf numFmtId="0" fontId="7" fillId="28" borderId="7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0" borderId="84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vertical="center" wrapText="1"/>
    </xf>
    <xf numFmtId="0" fontId="6" fillId="4" borderId="25" xfId="0" applyFont="1" applyFill="1" applyBorder="1" applyAlignment="1">
      <alignment horizontal="center" vertical="center"/>
    </xf>
    <xf numFmtId="0" fontId="5" fillId="19" borderId="51" xfId="0" applyFont="1" applyFill="1" applyBorder="1" applyAlignment="1">
      <alignment horizontal="center" vertical="center" wrapText="1"/>
    </xf>
    <xf numFmtId="0" fontId="5" fillId="18" borderId="4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20" borderId="52" xfId="0" applyFont="1" applyFill="1" applyBorder="1" applyAlignment="1">
      <alignment horizontal="center" vertical="center" wrapText="1"/>
    </xf>
    <xf numFmtId="0" fontId="5" fillId="21" borderId="5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5" fillId="51" borderId="86" xfId="0" applyFont="1" applyFill="1" applyBorder="1" applyAlignment="1">
      <alignment horizontal="center" vertical="center" wrapText="1"/>
    </xf>
    <xf numFmtId="0" fontId="5" fillId="24" borderId="56" xfId="0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/>
    </xf>
    <xf numFmtId="0" fontId="5" fillId="47" borderId="82" xfId="0" applyFont="1" applyFill="1" applyBorder="1" applyAlignment="1">
      <alignment horizontal="center" vertical="center" wrapText="1"/>
    </xf>
    <xf numFmtId="0" fontId="5" fillId="50" borderId="8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45" borderId="7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2" fontId="6" fillId="42" borderId="68" xfId="0" applyNumberFormat="1" applyFont="1" applyFill="1" applyBorder="1" applyAlignment="1">
      <alignment horizontal="center" vertical="center"/>
    </xf>
    <xf numFmtId="2" fontId="7" fillId="29" borderId="58" xfId="0" applyNumberFormat="1" applyFont="1" applyFill="1" applyBorder="1" applyAlignment="1">
      <alignment horizontal="center" vertical="center"/>
    </xf>
    <xf numFmtId="2" fontId="5" fillId="0" borderId="77" xfId="0" applyNumberFormat="1" applyFont="1" applyBorder="1" applyAlignment="1">
      <alignment horizontal="center" vertical="center" wrapText="1"/>
    </xf>
    <xf numFmtId="0" fontId="6" fillId="0" borderId="77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0" fontId="5" fillId="39" borderId="77" xfId="0" applyFont="1" applyFill="1" applyBorder="1" applyAlignment="1">
      <alignment horizontal="center" vertical="center" wrapText="1"/>
    </xf>
    <xf numFmtId="0" fontId="5" fillId="52" borderId="77" xfId="0" applyFont="1" applyFill="1" applyBorder="1" applyAlignment="1">
      <alignment horizontal="center" vertical="center" wrapText="1"/>
    </xf>
    <xf numFmtId="0" fontId="5" fillId="25" borderId="7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7" fillId="8" borderId="71" xfId="0" applyFont="1" applyFill="1" applyBorder="1" applyAlignment="1">
      <alignment horizontal="center" vertical="center" wrapText="1"/>
    </xf>
    <xf numFmtId="0" fontId="7" fillId="8" borderId="84" xfId="0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wrapText="1"/>
    </xf>
    <xf numFmtId="0" fontId="6" fillId="38" borderId="77" xfId="0" applyFont="1" applyFill="1" applyBorder="1" applyAlignment="1">
      <alignment horizontal="center" vertical="center" wrapText="1"/>
    </xf>
    <xf numFmtId="0" fontId="6" fillId="35" borderId="77" xfId="0" applyFont="1" applyFill="1" applyBorder="1" applyAlignment="1">
      <alignment horizontal="center" vertical="center" wrapText="1"/>
    </xf>
    <xf numFmtId="0" fontId="5" fillId="25" borderId="77" xfId="0" applyFont="1" applyFill="1" applyBorder="1" applyAlignment="1">
      <alignment horizontal="center" vertical="center" wrapText="1"/>
    </xf>
    <xf numFmtId="0" fontId="5" fillId="26" borderId="77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6" fillId="33" borderId="77" xfId="0" applyFont="1" applyFill="1" applyBorder="1" applyAlignment="1">
      <alignment horizontal="center" vertical="center" wrapText="1"/>
    </xf>
    <xf numFmtId="0" fontId="5" fillId="39" borderId="77" xfId="0" applyFont="1" applyFill="1" applyBorder="1" applyAlignment="1">
      <alignment horizontal="center" vertical="center" wrapText="1"/>
    </xf>
    <xf numFmtId="0" fontId="5" fillId="40" borderId="77" xfId="0" applyFont="1" applyFill="1" applyBorder="1" applyAlignment="1">
      <alignment horizontal="center" vertical="center" wrapText="1"/>
    </xf>
    <xf numFmtId="0" fontId="5" fillId="52" borderId="77" xfId="0" applyFont="1" applyFill="1" applyBorder="1" applyAlignment="1">
      <alignment horizontal="center" vertical="center" wrapText="1"/>
    </xf>
    <xf numFmtId="0" fontId="6" fillId="13" borderId="77" xfId="0" applyFont="1" applyFill="1" applyBorder="1" applyAlignment="1">
      <alignment horizontal="center" vertical="center" wrapText="1"/>
    </xf>
    <xf numFmtId="0" fontId="5" fillId="16" borderId="77" xfId="0" applyFont="1" applyFill="1" applyBorder="1" applyAlignment="1">
      <alignment horizontal="center" vertical="center" wrapText="1"/>
    </xf>
    <xf numFmtId="0" fontId="5" fillId="17" borderId="77" xfId="0" applyFont="1" applyFill="1" applyBorder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 wrapText="1"/>
    </xf>
    <xf numFmtId="0" fontId="7" fillId="27" borderId="77" xfId="0" applyFont="1" applyFill="1" applyBorder="1" applyAlignment="1">
      <alignment horizontal="center" vertical="center" wrapText="1"/>
    </xf>
    <xf numFmtId="0" fontId="5" fillId="30" borderId="77" xfId="0" applyFont="1" applyFill="1" applyBorder="1" applyAlignment="1">
      <alignment horizontal="center" vertical="center" wrapText="1"/>
    </xf>
    <xf numFmtId="0" fontId="5" fillId="32" borderId="77" xfId="0" applyFont="1" applyFill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84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left" vertical="center" wrapText="1"/>
    </xf>
    <xf numFmtId="0" fontId="7" fillId="10" borderId="71" xfId="0" applyFont="1" applyFill="1" applyBorder="1" applyAlignment="1">
      <alignment horizontal="center" vertical="center" wrapText="1"/>
    </xf>
    <xf numFmtId="0" fontId="7" fillId="10" borderId="84" xfId="0" applyFont="1" applyFill="1" applyBorder="1" applyAlignment="1">
      <alignment horizontal="center" vertical="center" wrapText="1"/>
    </xf>
    <xf numFmtId="0" fontId="6" fillId="41" borderId="6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6" borderId="79" xfId="0" applyFont="1" applyFill="1" applyBorder="1" applyAlignment="1">
      <alignment horizontal="center" vertical="center" wrapText="1"/>
    </xf>
    <xf numFmtId="0" fontId="5" fillId="16" borderId="44" xfId="0" applyFont="1" applyFill="1" applyBorder="1" applyAlignment="1">
      <alignment horizontal="center" vertical="center" wrapText="1"/>
    </xf>
    <xf numFmtId="0" fontId="5" fillId="17" borderId="4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6" fillId="43" borderId="69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7" fillId="27" borderId="5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44" borderId="75" xfId="0" applyFont="1" applyFill="1" applyBorder="1" applyAlignment="1">
      <alignment horizontal="center" vertical="center" wrapText="1"/>
    </xf>
    <xf numFmtId="0" fontId="5" fillId="48" borderId="83" xfId="0" applyFont="1" applyFill="1" applyBorder="1" applyAlignment="1">
      <alignment horizontal="center" vertical="center" wrapText="1"/>
    </xf>
    <xf numFmtId="0" fontId="5" fillId="49" borderId="84" xfId="0" applyFont="1" applyFill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7" fillId="10" borderId="41" xfId="0" applyFont="1" applyFill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8">
    <cellStyle name="常规" xfId="0" builtinId="0"/>
    <cellStyle name="常规 2" xfId="2"/>
    <cellStyle name="常规 3" xfId="3"/>
    <cellStyle name="常规 4" xfId="1"/>
    <cellStyle name="常规 5" xfId="4"/>
    <cellStyle name="常规 6" xfId="5"/>
    <cellStyle name="超链接" xfId="6" builtinId="8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H22" sqref="H22"/>
    </sheetView>
  </sheetViews>
  <sheetFormatPr baseColWidth="10" defaultRowHeight="23" customHeight="1" x14ac:dyDescent="0.15"/>
  <cols>
    <col min="1" max="1" width="17.3984375" style="188" customWidth="1"/>
    <col min="2" max="2" width="22.19921875" style="188" customWidth="1"/>
    <col min="3" max="3" width="37" style="188" bestFit="1" customWidth="1"/>
    <col min="4" max="7" width="7.19921875" style="188" bestFit="1" customWidth="1"/>
    <col min="8" max="8" width="13.796875" style="188" bestFit="1" customWidth="1"/>
    <col min="9" max="9" width="6.59765625" style="188" bestFit="1" customWidth="1"/>
    <col min="10" max="10" width="21.796875" style="188" customWidth="1"/>
    <col min="11" max="11" width="49.19921875" style="188" customWidth="1"/>
    <col min="12" max="16384" width="11" style="188"/>
  </cols>
  <sheetData>
    <row r="1" spans="1:17" s="3" customFormat="1" ht="23" customHeight="1" x14ac:dyDescent="0.15">
      <c r="A1" s="122" t="s">
        <v>332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4"/>
      <c r="M1" s="4"/>
      <c r="N1" s="4"/>
    </row>
    <row r="2" spans="1:17" s="2" customFormat="1" ht="23" customHeight="1" x14ac:dyDescent="0.15">
      <c r="A2" s="120" t="s">
        <v>2</v>
      </c>
      <c r="B2" s="120"/>
      <c r="C2" s="96" t="s">
        <v>327</v>
      </c>
      <c r="D2" s="120" t="s">
        <v>155</v>
      </c>
      <c r="E2" s="120"/>
      <c r="F2" s="120"/>
      <c r="G2" s="121" t="s">
        <v>4</v>
      </c>
      <c r="H2" s="121"/>
      <c r="I2" s="121"/>
      <c r="J2" s="121"/>
      <c r="K2" s="121"/>
      <c r="L2" s="31"/>
      <c r="M2" s="31"/>
      <c r="N2" s="31"/>
    </row>
    <row r="3" spans="1:17" s="2" customFormat="1" ht="23" customHeight="1" x14ac:dyDescent="0.15">
      <c r="A3" s="120" t="s">
        <v>5</v>
      </c>
      <c r="B3" s="120"/>
      <c r="C3" s="96"/>
      <c r="D3" s="120" t="s">
        <v>6</v>
      </c>
      <c r="E3" s="120"/>
      <c r="F3" s="120"/>
      <c r="G3" s="121" t="s">
        <v>171</v>
      </c>
      <c r="H3" s="121"/>
      <c r="I3" s="121"/>
      <c r="J3" s="121"/>
      <c r="K3" s="121"/>
      <c r="L3" s="31"/>
      <c r="M3" s="31"/>
      <c r="N3" s="31"/>
    </row>
    <row r="4" spans="1:17" s="2" customFormat="1" ht="23" customHeight="1" x14ac:dyDescent="0.15">
      <c r="A4" s="95" t="s">
        <v>168</v>
      </c>
      <c r="B4" s="96" t="s">
        <v>169</v>
      </c>
      <c r="C4" s="96" t="s">
        <v>328</v>
      </c>
      <c r="D4" s="120" t="s">
        <v>8</v>
      </c>
      <c r="E4" s="120"/>
      <c r="F4" s="120"/>
      <c r="G4" s="121"/>
      <c r="H4" s="121"/>
      <c r="I4" s="121"/>
      <c r="J4" s="121"/>
      <c r="K4" s="121"/>
      <c r="L4" s="31"/>
      <c r="M4" s="31"/>
      <c r="N4" s="31"/>
    </row>
    <row r="5" spans="1:17" s="3" customFormat="1" ht="23" customHeight="1" x14ac:dyDescent="0.15">
      <c r="A5" s="8" t="s">
        <v>9</v>
      </c>
      <c r="B5" s="116" t="s">
        <v>10</v>
      </c>
      <c r="C5" s="117"/>
      <c r="D5" s="9" t="s">
        <v>12</v>
      </c>
      <c r="E5" s="9" t="s">
        <v>170</v>
      </c>
      <c r="F5" s="9" t="s">
        <v>12</v>
      </c>
      <c r="G5" s="9" t="s">
        <v>13</v>
      </c>
      <c r="H5" s="9" t="s">
        <v>14</v>
      </c>
      <c r="I5" s="9" t="s">
        <v>15</v>
      </c>
      <c r="J5" s="10" t="s">
        <v>16</v>
      </c>
      <c r="K5" s="11" t="s">
        <v>0</v>
      </c>
      <c r="L5" s="4"/>
      <c r="M5" s="4"/>
      <c r="N5" s="4"/>
    </row>
    <row r="6" spans="1:17" s="3" customFormat="1" ht="23" customHeight="1" x14ac:dyDescent="0.15">
      <c r="A6" s="46" t="s">
        <v>329</v>
      </c>
      <c r="B6" s="118" t="s">
        <v>333</v>
      </c>
      <c r="C6" s="119"/>
      <c r="D6" s="99">
        <v>1</v>
      </c>
      <c r="E6" s="99" t="s">
        <v>188</v>
      </c>
      <c r="F6" s="99">
        <v>1</v>
      </c>
      <c r="G6" s="99" t="s">
        <v>191</v>
      </c>
      <c r="H6" s="94">
        <f>金主费用明细!K103</f>
        <v>2943962.91</v>
      </c>
      <c r="I6" s="99" t="s">
        <v>186</v>
      </c>
      <c r="J6" s="100">
        <f>D6*F6*H6</f>
        <v>2943962.91</v>
      </c>
      <c r="K6" s="99"/>
      <c r="L6" s="4"/>
      <c r="M6" s="4"/>
      <c r="N6" s="4"/>
      <c r="O6" s="33"/>
      <c r="P6" s="33"/>
      <c r="Q6" s="33"/>
    </row>
    <row r="7" spans="1:17" s="3" customFormat="1" ht="23" customHeight="1" x14ac:dyDescent="0.15">
      <c r="A7" s="46" t="s">
        <v>330</v>
      </c>
      <c r="B7" s="118" t="s">
        <v>333</v>
      </c>
      <c r="C7" s="119"/>
      <c r="D7" s="99">
        <v>1</v>
      </c>
      <c r="E7" s="99" t="s">
        <v>188</v>
      </c>
      <c r="F7" s="99">
        <v>1</v>
      </c>
      <c r="G7" s="99" t="s">
        <v>191</v>
      </c>
      <c r="H7" s="94">
        <f>主播费用明细!K111</f>
        <v>2579010.21</v>
      </c>
      <c r="I7" s="99" t="s">
        <v>186</v>
      </c>
      <c r="J7" s="100">
        <f>D7*F7*H7</f>
        <v>2579010.21</v>
      </c>
      <c r="K7" s="99"/>
      <c r="L7" s="5"/>
      <c r="M7" s="5"/>
      <c r="N7" s="5"/>
      <c r="O7" s="5"/>
      <c r="P7" s="5"/>
      <c r="Q7" s="5"/>
    </row>
    <row r="8" spans="1:17" s="3" customFormat="1" ht="23" customHeight="1" x14ac:dyDescent="0.15">
      <c r="A8" s="115" t="s">
        <v>331</v>
      </c>
      <c r="B8" s="115"/>
      <c r="C8" s="115"/>
      <c r="D8" s="115"/>
      <c r="E8" s="115"/>
      <c r="F8" s="115"/>
      <c r="G8" s="115"/>
      <c r="H8" s="115"/>
      <c r="I8" s="115"/>
      <c r="J8" s="13">
        <f>SUM(J6:J7)</f>
        <v>5522973.1200000001</v>
      </c>
      <c r="K8" s="34"/>
      <c r="L8" s="4"/>
      <c r="M8" s="4"/>
      <c r="N8" s="4"/>
    </row>
  </sheetData>
  <mergeCells count="13">
    <mergeCell ref="A1:K1"/>
    <mergeCell ref="A2:B2"/>
    <mergeCell ref="D2:F2"/>
    <mergeCell ref="G2:K2"/>
    <mergeCell ref="A3:B3"/>
    <mergeCell ref="D3:F3"/>
    <mergeCell ref="G3:K3"/>
    <mergeCell ref="A8:I8"/>
    <mergeCell ref="B5:C5"/>
    <mergeCell ref="B6:C6"/>
    <mergeCell ref="B7:C7"/>
    <mergeCell ref="D4:F4"/>
    <mergeCell ref="G4:K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231"/>
  <sheetViews>
    <sheetView topLeftCell="A7" workbookViewId="0">
      <selection activeCell="C33" sqref="C33"/>
    </sheetView>
  </sheetViews>
  <sheetFormatPr baseColWidth="10" defaultColWidth="10" defaultRowHeight="16" x14ac:dyDescent="0.15"/>
  <cols>
    <col min="1" max="1" width="12.796875" style="3" bestFit="1" customWidth="1"/>
    <col min="2" max="2" width="32.59765625" style="3" bestFit="1" customWidth="1"/>
    <col min="3" max="3" width="54" style="43" bestFit="1" customWidth="1"/>
    <col min="4" max="4" width="48" style="43" bestFit="1" customWidth="1"/>
    <col min="5" max="5" width="9.59765625" style="3" customWidth="1"/>
    <col min="6" max="6" width="7.19921875" style="3" bestFit="1" customWidth="1"/>
    <col min="7" max="7" width="10.796875" style="3" bestFit="1" customWidth="1"/>
    <col min="8" max="8" width="9.59765625" style="3" customWidth="1"/>
    <col min="9" max="9" width="11" style="3" bestFit="1" customWidth="1"/>
    <col min="10" max="10" width="8.59765625" style="3" customWidth="1"/>
    <col min="11" max="11" width="15.796875" style="3" bestFit="1" customWidth="1"/>
    <col min="12" max="12" width="41.796875" style="3" customWidth="1"/>
    <col min="13" max="13" width="8.796875" style="3" customWidth="1"/>
    <col min="14" max="14" width="8.796875" style="3" hidden="1" customWidth="1"/>
    <col min="15" max="19" width="8.796875" style="3" customWidth="1"/>
    <col min="20" max="16384" width="10" style="3"/>
  </cols>
  <sheetData>
    <row r="1" spans="1:19" ht="21" customHeight="1" x14ac:dyDescent="0.15">
      <c r="A1" s="122" t="s">
        <v>167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4"/>
      <c r="N1" s="4"/>
      <c r="O1" s="4"/>
      <c r="P1" s="4"/>
    </row>
    <row r="2" spans="1:19" s="2" customFormat="1" ht="15.75" customHeight="1" x14ac:dyDescent="0.15">
      <c r="A2" s="144" t="s">
        <v>2</v>
      </c>
      <c r="B2" s="146"/>
      <c r="C2" s="147" t="s">
        <v>3</v>
      </c>
      <c r="D2" s="149"/>
      <c r="E2" s="144" t="s">
        <v>155</v>
      </c>
      <c r="F2" s="145"/>
      <c r="G2" s="146"/>
      <c r="H2" s="147" t="s">
        <v>4</v>
      </c>
      <c r="I2" s="148"/>
      <c r="J2" s="148"/>
      <c r="K2" s="148"/>
      <c r="L2" s="149"/>
      <c r="M2" s="31"/>
      <c r="N2" s="31"/>
      <c r="O2" s="31"/>
      <c r="P2" s="31"/>
    </row>
    <row r="3" spans="1:19" s="2" customFormat="1" ht="15.75" customHeight="1" x14ac:dyDescent="0.15">
      <c r="A3" s="144" t="s">
        <v>5</v>
      </c>
      <c r="B3" s="146"/>
      <c r="C3" s="147"/>
      <c r="D3" s="149"/>
      <c r="E3" s="144" t="s">
        <v>6</v>
      </c>
      <c r="F3" s="145"/>
      <c r="G3" s="146"/>
      <c r="H3" s="147" t="s">
        <v>171</v>
      </c>
      <c r="I3" s="148"/>
      <c r="J3" s="148"/>
      <c r="K3" s="148"/>
      <c r="L3" s="149"/>
      <c r="M3" s="31"/>
      <c r="N3" s="31"/>
      <c r="O3" s="31"/>
      <c r="P3" s="31"/>
    </row>
    <row r="4" spans="1:19" s="2" customFormat="1" ht="15.75" customHeight="1" x14ac:dyDescent="0.15">
      <c r="A4" s="6" t="s">
        <v>168</v>
      </c>
      <c r="B4" s="7" t="s">
        <v>169</v>
      </c>
      <c r="C4" s="7" t="s">
        <v>7</v>
      </c>
      <c r="D4" s="7">
        <v>150</v>
      </c>
      <c r="E4" s="144" t="s">
        <v>8</v>
      </c>
      <c r="F4" s="145"/>
      <c r="G4" s="146"/>
      <c r="H4" s="147"/>
      <c r="I4" s="148"/>
      <c r="J4" s="148"/>
      <c r="K4" s="148"/>
      <c r="L4" s="149"/>
      <c r="M4" s="31"/>
      <c r="N4" s="31"/>
      <c r="O4" s="31"/>
      <c r="P4" s="31"/>
    </row>
    <row r="5" spans="1:19" ht="13" customHeight="1" x14ac:dyDescent="0.15">
      <c r="A5" s="8" t="s">
        <v>9</v>
      </c>
      <c r="B5" s="9" t="s">
        <v>10</v>
      </c>
      <c r="C5" s="150" t="s">
        <v>11</v>
      </c>
      <c r="D5" s="151"/>
      <c r="E5" s="9" t="s">
        <v>12</v>
      </c>
      <c r="F5" s="9" t="s">
        <v>170</v>
      </c>
      <c r="G5" s="9" t="s">
        <v>12</v>
      </c>
      <c r="H5" s="9" t="s">
        <v>13</v>
      </c>
      <c r="I5" s="9" t="s">
        <v>14</v>
      </c>
      <c r="J5" s="9" t="s">
        <v>15</v>
      </c>
      <c r="K5" s="10" t="s">
        <v>16</v>
      </c>
      <c r="L5" s="11" t="s">
        <v>0</v>
      </c>
      <c r="M5" s="4"/>
      <c r="N5" s="4"/>
      <c r="O5" s="4"/>
      <c r="P5" s="4"/>
    </row>
    <row r="6" spans="1:19" ht="17" x14ac:dyDescent="0.15">
      <c r="A6" s="128" t="s">
        <v>17</v>
      </c>
      <c r="B6" s="12" t="s">
        <v>18</v>
      </c>
      <c r="C6" s="12" t="s">
        <v>19</v>
      </c>
      <c r="D6" s="12" t="s">
        <v>20</v>
      </c>
      <c r="E6" s="137" t="s">
        <v>11</v>
      </c>
      <c r="F6" s="137"/>
      <c r="G6" s="137"/>
      <c r="H6" s="137"/>
      <c r="I6" s="137"/>
      <c r="J6" s="137"/>
      <c r="K6" s="138"/>
      <c r="L6" s="99"/>
      <c r="M6" s="4"/>
      <c r="N6" s="4"/>
      <c r="O6" s="4"/>
      <c r="P6" s="4"/>
    </row>
    <row r="7" spans="1:19" ht="17" x14ac:dyDescent="0.15">
      <c r="A7" s="128"/>
      <c r="B7" s="128" t="s">
        <v>296</v>
      </c>
      <c r="C7" s="99" t="s">
        <v>221</v>
      </c>
      <c r="D7" s="99" t="s">
        <v>326</v>
      </c>
      <c r="E7" s="99">
        <v>30</v>
      </c>
      <c r="F7" s="99" t="s">
        <v>172</v>
      </c>
      <c r="G7" s="99">
        <v>2</v>
      </c>
      <c r="H7" s="99" t="s">
        <v>191</v>
      </c>
      <c r="I7" s="99">
        <v>5200</v>
      </c>
      <c r="J7" s="99" t="s">
        <v>23</v>
      </c>
      <c r="K7" s="100">
        <f>G7*I7*E7</f>
        <v>312000</v>
      </c>
      <c r="L7" s="99" t="s">
        <v>227</v>
      </c>
      <c r="M7" s="4"/>
      <c r="N7" s="4">
        <v>7450</v>
      </c>
      <c r="O7" s="4"/>
      <c r="P7" s="4"/>
      <c r="Q7" s="33"/>
      <c r="R7" s="33"/>
      <c r="S7" s="33"/>
    </row>
    <row r="8" spans="1:19" ht="17" x14ac:dyDescent="0.15">
      <c r="A8" s="128"/>
      <c r="B8" s="128"/>
      <c r="C8" s="99" t="s">
        <v>222</v>
      </c>
      <c r="D8" s="99" t="s">
        <v>326</v>
      </c>
      <c r="E8" s="99">
        <v>30</v>
      </c>
      <c r="F8" s="99" t="s">
        <v>172</v>
      </c>
      <c r="G8" s="99">
        <v>2</v>
      </c>
      <c r="H8" s="99" t="s">
        <v>191</v>
      </c>
      <c r="I8" s="99">
        <v>4900</v>
      </c>
      <c r="J8" s="99" t="s">
        <v>23</v>
      </c>
      <c r="K8" s="100">
        <f t="shared" ref="K8:K14" si="0">G8*I8*E8</f>
        <v>294000</v>
      </c>
      <c r="L8" s="99"/>
      <c r="M8" s="5"/>
      <c r="N8" s="5">
        <v>6990</v>
      </c>
      <c r="O8" s="5"/>
      <c r="P8" s="5"/>
      <c r="Q8" s="5"/>
      <c r="R8" s="5"/>
      <c r="S8" s="5"/>
    </row>
    <row r="9" spans="1:19" ht="17" x14ac:dyDescent="0.15">
      <c r="A9" s="128"/>
      <c r="B9" s="128"/>
      <c r="C9" s="99" t="s">
        <v>223</v>
      </c>
      <c r="D9" s="99" t="s">
        <v>326</v>
      </c>
      <c r="E9" s="99">
        <v>30</v>
      </c>
      <c r="F9" s="99" t="s">
        <v>172</v>
      </c>
      <c r="G9" s="99">
        <v>2</v>
      </c>
      <c r="H9" s="99" t="s">
        <v>191</v>
      </c>
      <c r="I9" s="99">
        <v>3300</v>
      </c>
      <c r="J9" s="99" t="s">
        <v>23</v>
      </c>
      <c r="K9" s="100">
        <f t="shared" si="0"/>
        <v>198000</v>
      </c>
      <c r="L9" s="99"/>
      <c r="M9" s="5"/>
      <c r="N9" s="5">
        <v>4730</v>
      </c>
      <c r="O9" s="5"/>
      <c r="P9" s="5"/>
      <c r="Q9" s="5"/>
      <c r="R9" s="5"/>
      <c r="S9" s="5"/>
    </row>
    <row r="10" spans="1:19" ht="17" x14ac:dyDescent="0.15">
      <c r="A10" s="128"/>
      <c r="B10" s="128"/>
      <c r="C10" s="99" t="s">
        <v>224</v>
      </c>
      <c r="D10" s="99" t="s">
        <v>326</v>
      </c>
      <c r="E10" s="99">
        <v>30</v>
      </c>
      <c r="F10" s="99" t="s">
        <v>172</v>
      </c>
      <c r="G10" s="99">
        <v>2</v>
      </c>
      <c r="H10" s="99" t="s">
        <v>191</v>
      </c>
      <c r="I10" s="99">
        <v>4500</v>
      </c>
      <c r="J10" s="99" t="s">
        <v>23</v>
      </c>
      <c r="K10" s="100">
        <f t="shared" si="0"/>
        <v>270000</v>
      </c>
      <c r="L10" s="99"/>
      <c r="M10" s="5"/>
      <c r="N10" s="5">
        <v>6420</v>
      </c>
      <c r="O10" s="5"/>
      <c r="P10" s="5"/>
      <c r="Q10" s="5"/>
      <c r="R10" s="5"/>
      <c r="S10" s="5"/>
    </row>
    <row r="11" spans="1:19" ht="17" x14ac:dyDescent="0.15">
      <c r="A11" s="128"/>
      <c r="B11" s="128"/>
      <c r="C11" s="99" t="s">
        <v>229</v>
      </c>
      <c r="D11" s="99" t="s">
        <v>326</v>
      </c>
      <c r="E11" s="99">
        <v>10</v>
      </c>
      <c r="F11" s="99" t="s">
        <v>172</v>
      </c>
      <c r="G11" s="99">
        <v>2</v>
      </c>
      <c r="H11" s="99" t="s">
        <v>191</v>
      </c>
      <c r="I11" s="99">
        <v>4900</v>
      </c>
      <c r="J11" s="99" t="s">
        <v>23</v>
      </c>
      <c r="K11" s="100">
        <f t="shared" si="0"/>
        <v>98000</v>
      </c>
      <c r="L11" s="99"/>
      <c r="M11" s="5"/>
      <c r="N11" s="5">
        <v>6950</v>
      </c>
      <c r="O11" s="5"/>
      <c r="P11" s="5"/>
      <c r="Q11" s="5"/>
      <c r="R11" s="5"/>
      <c r="S11" s="5"/>
    </row>
    <row r="12" spans="1:19" ht="17" x14ac:dyDescent="0.15">
      <c r="A12" s="128"/>
      <c r="B12" s="128"/>
      <c r="C12" s="99" t="s">
        <v>228</v>
      </c>
      <c r="D12" s="99" t="s">
        <v>326</v>
      </c>
      <c r="E12" s="99">
        <v>10</v>
      </c>
      <c r="F12" s="99" t="s">
        <v>172</v>
      </c>
      <c r="G12" s="99">
        <v>2</v>
      </c>
      <c r="H12" s="99" t="s">
        <v>191</v>
      </c>
      <c r="I12" s="99">
        <v>3300</v>
      </c>
      <c r="J12" s="99" t="s">
        <v>23</v>
      </c>
      <c r="K12" s="100">
        <f t="shared" si="0"/>
        <v>66000</v>
      </c>
      <c r="L12" s="99"/>
      <c r="M12" s="5"/>
      <c r="N12" s="5">
        <v>4700</v>
      </c>
      <c r="O12" s="5"/>
      <c r="P12" s="5"/>
      <c r="Q12" s="5"/>
      <c r="R12" s="5"/>
      <c r="S12" s="5"/>
    </row>
    <row r="13" spans="1:19" ht="17" x14ac:dyDescent="0.15">
      <c r="A13" s="128"/>
      <c r="B13" s="128"/>
      <c r="C13" s="99" t="s">
        <v>226</v>
      </c>
      <c r="D13" s="99" t="s">
        <v>24</v>
      </c>
      <c r="E13" s="99">
        <v>5</v>
      </c>
      <c r="F13" s="99" t="s">
        <v>172</v>
      </c>
      <c r="G13" s="99">
        <v>2</v>
      </c>
      <c r="H13" s="99" t="s">
        <v>191</v>
      </c>
      <c r="I13" s="99">
        <v>892</v>
      </c>
      <c r="J13" s="99" t="s">
        <v>23</v>
      </c>
      <c r="K13" s="100">
        <f t="shared" si="0"/>
        <v>8920</v>
      </c>
      <c r="L13" s="99"/>
      <c r="M13" s="5"/>
      <c r="N13" s="5"/>
      <c r="O13" s="5"/>
      <c r="P13" s="5"/>
      <c r="Q13" s="5"/>
      <c r="R13" s="5"/>
      <c r="S13" s="5"/>
    </row>
    <row r="14" spans="1:19" ht="17" x14ac:dyDescent="0.15">
      <c r="A14" s="128"/>
      <c r="B14" s="128"/>
      <c r="C14" s="99" t="s">
        <v>225</v>
      </c>
      <c r="D14" s="99" t="s">
        <v>24</v>
      </c>
      <c r="E14" s="99">
        <v>5</v>
      </c>
      <c r="F14" s="99" t="s">
        <v>172</v>
      </c>
      <c r="G14" s="99">
        <v>2</v>
      </c>
      <c r="H14" s="99" t="s">
        <v>191</v>
      </c>
      <c r="I14" s="99">
        <v>438</v>
      </c>
      <c r="J14" s="99" t="s">
        <v>23</v>
      </c>
      <c r="K14" s="100">
        <f t="shared" si="0"/>
        <v>4380</v>
      </c>
      <c r="L14" s="99"/>
      <c r="M14" s="4"/>
      <c r="N14" s="4"/>
      <c r="O14" s="4"/>
      <c r="P14" s="4"/>
      <c r="Q14" s="33"/>
      <c r="R14" s="33"/>
      <c r="S14" s="33"/>
    </row>
    <row r="15" spans="1:19" ht="17" x14ac:dyDescent="0.15">
      <c r="A15" s="115" t="s">
        <v>298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3">
        <f>SUM(K7:K14)</f>
        <v>1251300</v>
      </c>
      <c r="L15" s="34"/>
      <c r="M15" s="4"/>
      <c r="N15" s="4"/>
      <c r="O15" s="4"/>
      <c r="P15" s="4"/>
    </row>
    <row r="16" spans="1:19" ht="17" x14ac:dyDescent="0.15">
      <c r="A16" s="143" t="s">
        <v>25</v>
      </c>
      <c r="B16" s="12" t="s">
        <v>26</v>
      </c>
      <c r="C16" s="12" t="s">
        <v>27</v>
      </c>
      <c r="D16" s="12" t="s">
        <v>173</v>
      </c>
      <c r="E16" s="12" t="s">
        <v>28</v>
      </c>
      <c r="F16" s="12" t="s">
        <v>29</v>
      </c>
      <c r="G16" s="12" t="s">
        <v>30</v>
      </c>
      <c r="H16" s="12" t="s">
        <v>31</v>
      </c>
      <c r="I16" s="12" t="s">
        <v>14</v>
      </c>
      <c r="J16" s="12" t="s">
        <v>15</v>
      </c>
      <c r="K16" s="14" t="s">
        <v>11</v>
      </c>
      <c r="L16" s="99"/>
      <c r="M16" s="4"/>
      <c r="N16" s="4"/>
      <c r="O16" s="4"/>
      <c r="P16" s="4"/>
    </row>
    <row r="17" spans="1:19" ht="15" customHeight="1" x14ac:dyDescent="0.15">
      <c r="A17" s="143"/>
      <c r="B17" s="129" t="s">
        <v>175</v>
      </c>
      <c r="C17" s="15" t="s">
        <v>213</v>
      </c>
      <c r="D17" s="99" t="s">
        <v>216</v>
      </c>
      <c r="E17" s="99">
        <v>70</v>
      </c>
      <c r="F17" s="99" t="s">
        <v>32</v>
      </c>
      <c r="G17" s="99">
        <v>2</v>
      </c>
      <c r="H17" s="99" t="s">
        <v>31</v>
      </c>
      <c r="I17" s="99">
        <v>1100</v>
      </c>
      <c r="J17" s="99" t="s">
        <v>23</v>
      </c>
      <c r="K17" s="100">
        <f>E17*G17*I17</f>
        <v>154000</v>
      </c>
      <c r="L17" s="99"/>
      <c r="M17" s="4"/>
      <c r="N17" s="4"/>
      <c r="O17" s="4"/>
      <c r="P17" s="4"/>
      <c r="Q17" s="33"/>
      <c r="R17" s="33"/>
      <c r="S17" s="33"/>
    </row>
    <row r="18" spans="1:19" ht="15" customHeight="1" x14ac:dyDescent="0.15">
      <c r="A18" s="143"/>
      <c r="B18" s="130"/>
      <c r="C18" s="99" t="s">
        <v>214</v>
      </c>
      <c r="D18" s="99" t="s">
        <v>216</v>
      </c>
      <c r="E18" s="99">
        <v>17</v>
      </c>
      <c r="F18" s="99" t="s">
        <v>32</v>
      </c>
      <c r="G18" s="99">
        <v>2</v>
      </c>
      <c r="H18" s="99" t="s">
        <v>31</v>
      </c>
      <c r="I18" s="99">
        <v>1800</v>
      </c>
      <c r="J18" s="99" t="s">
        <v>23</v>
      </c>
      <c r="K18" s="100">
        <f t="shared" ref="K18:K19" si="1">E18*G18*I18</f>
        <v>61200</v>
      </c>
      <c r="L18" s="99"/>
      <c r="M18" s="4"/>
      <c r="N18" s="4"/>
      <c r="O18" s="4"/>
      <c r="P18" s="4"/>
    </row>
    <row r="19" spans="1:19" ht="15" customHeight="1" x14ac:dyDescent="0.15">
      <c r="A19" s="143"/>
      <c r="B19" s="130"/>
      <c r="C19" s="99" t="s">
        <v>215</v>
      </c>
      <c r="D19" s="99" t="s">
        <v>216</v>
      </c>
      <c r="E19" s="99">
        <v>13</v>
      </c>
      <c r="F19" s="99" t="s">
        <v>33</v>
      </c>
      <c r="G19" s="99">
        <v>2</v>
      </c>
      <c r="H19" s="99" t="s">
        <v>34</v>
      </c>
      <c r="I19" s="99">
        <v>2000</v>
      </c>
      <c r="J19" s="99" t="s">
        <v>23</v>
      </c>
      <c r="K19" s="100">
        <f t="shared" si="1"/>
        <v>52000</v>
      </c>
      <c r="L19" s="99"/>
      <c r="M19" s="4"/>
      <c r="N19" s="4"/>
      <c r="O19" s="4"/>
      <c r="P19" s="4"/>
    </row>
    <row r="20" spans="1:19" ht="15" customHeight="1" x14ac:dyDescent="0.15">
      <c r="A20" s="143"/>
      <c r="B20" s="130"/>
      <c r="C20" s="99" t="s">
        <v>174</v>
      </c>
      <c r="D20" s="99" t="s">
        <v>217</v>
      </c>
      <c r="E20" s="99">
        <v>100</v>
      </c>
      <c r="F20" s="99" t="s">
        <v>176</v>
      </c>
      <c r="G20" s="99">
        <v>1</v>
      </c>
      <c r="H20" s="99" t="s">
        <v>35</v>
      </c>
      <c r="I20" s="16">
        <v>200</v>
      </c>
      <c r="J20" s="99" t="s">
        <v>23</v>
      </c>
      <c r="K20" s="100">
        <f t="shared" ref="K20" si="2">E20*G20*I20</f>
        <v>20000</v>
      </c>
      <c r="L20" s="100"/>
      <c r="M20" s="5"/>
      <c r="N20" s="5"/>
      <c r="O20" s="5"/>
      <c r="P20" s="5"/>
    </row>
    <row r="21" spans="1:19" ht="17" x14ac:dyDescent="0.15">
      <c r="A21" s="115" t="s">
        <v>166</v>
      </c>
      <c r="B21" s="115"/>
      <c r="C21" s="115"/>
      <c r="D21" s="115"/>
      <c r="E21" s="115"/>
      <c r="F21" s="115"/>
      <c r="G21" s="115"/>
      <c r="H21" s="115"/>
      <c r="I21" s="136"/>
      <c r="J21" s="115"/>
      <c r="K21" s="13">
        <f>SUM(K17:K20)</f>
        <v>287200</v>
      </c>
      <c r="L21" s="34" t="s">
        <v>11</v>
      </c>
      <c r="M21" s="4"/>
      <c r="N21" s="4"/>
      <c r="O21" s="4"/>
      <c r="P21" s="4"/>
    </row>
    <row r="22" spans="1:19" ht="17" x14ac:dyDescent="0.15">
      <c r="A22" s="129" t="s">
        <v>37</v>
      </c>
      <c r="B22" s="17" t="s">
        <v>38</v>
      </c>
      <c r="C22" s="18" t="s">
        <v>39</v>
      </c>
      <c r="D22" s="44" t="s">
        <v>246</v>
      </c>
      <c r="E22" s="18" t="s">
        <v>40</v>
      </c>
      <c r="F22" s="18" t="s">
        <v>41</v>
      </c>
      <c r="G22" s="18" t="s">
        <v>40</v>
      </c>
      <c r="H22" s="18" t="s">
        <v>15</v>
      </c>
      <c r="I22" s="18" t="s">
        <v>14</v>
      </c>
      <c r="J22" s="18" t="s">
        <v>15</v>
      </c>
      <c r="K22" s="19" t="s">
        <v>11</v>
      </c>
      <c r="L22" s="99"/>
      <c r="M22" s="4"/>
      <c r="N22" s="4"/>
      <c r="O22" s="4"/>
      <c r="P22" s="4"/>
    </row>
    <row r="23" spans="1:19" ht="15" customHeight="1" x14ac:dyDescent="0.15">
      <c r="A23" s="130"/>
      <c r="B23" s="128" t="s">
        <v>230</v>
      </c>
      <c r="C23" s="99" t="s">
        <v>42</v>
      </c>
      <c r="D23" s="1" t="s">
        <v>132</v>
      </c>
      <c r="E23" s="99">
        <v>20</v>
      </c>
      <c r="F23" s="99" t="s">
        <v>41</v>
      </c>
      <c r="G23" s="99">
        <v>3</v>
      </c>
      <c r="H23" s="99" t="s">
        <v>156</v>
      </c>
      <c r="I23" s="45">
        <v>3500</v>
      </c>
      <c r="J23" s="99" t="s">
        <v>23</v>
      </c>
      <c r="K23" s="100">
        <f>SUM(I23*E23*G23)</f>
        <v>210000</v>
      </c>
      <c r="L23" s="99"/>
      <c r="M23" s="4"/>
      <c r="N23" s="4"/>
      <c r="O23" s="4"/>
      <c r="P23" s="4"/>
      <c r="Q23" s="33"/>
      <c r="R23" s="33"/>
      <c r="S23" s="33"/>
    </row>
    <row r="24" spans="1:19" ht="15" customHeight="1" x14ac:dyDescent="0.15">
      <c r="A24" s="130"/>
      <c r="B24" s="128"/>
      <c r="C24" s="99" t="s">
        <v>44</v>
      </c>
      <c r="D24" s="1" t="s">
        <v>132</v>
      </c>
      <c r="E24" s="99">
        <v>20</v>
      </c>
      <c r="F24" s="99" t="s">
        <v>41</v>
      </c>
      <c r="G24" s="99">
        <v>3</v>
      </c>
      <c r="H24" s="99" t="s">
        <v>43</v>
      </c>
      <c r="I24" s="45">
        <v>3000</v>
      </c>
      <c r="J24" s="99" t="s">
        <v>23</v>
      </c>
      <c r="K24" s="100">
        <f t="shared" ref="K24:K31" si="3">SUM(I24*E24*G24)</f>
        <v>180000</v>
      </c>
      <c r="L24" s="99"/>
      <c r="M24" s="4"/>
      <c r="N24" s="4"/>
      <c r="O24" s="4"/>
      <c r="P24" s="4"/>
      <c r="Q24" s="33"/>
      <c r="R24" s="33"/>
      <c r="S24" s="33"/>
    </row>
    <row r="25" spans="1:19" ht="15" customHeight="1" x14ac:dyDescent="0.15">
      <c r="A25" s="130"/>
      <c r="B25" s="128"/>
      <c r="C25" s="99" t="s">
        <v>45</v>
      </c>
      <c r="D25" s="1" t="s">
        <v>132</v>
      </c>
      <c r="E25" s="99">
        <v>10</v>
      </c>
      <c r="F25" s="99" t="s">
        <v>41</v>
      </c>
      <c r="G25" s="99">
        <v>3</v>
      </c>
      <c r="H25" s="99" t="s">
        <v>43</v>
      </c>
      <c r="I25" s="99">
        <v>1200</v>
      </c>
      <c r="J25" s="99" t="s">
        <v>23</v>
      </c>
      <c r="K25" s="100">
        <f t="shared" si="3"/>
        <v>36000</v>
      </c>
      <c r="L25" s="99"/>
      <c r="M25" s="4"/>
      <c r="N25" s="4"/>
      <c r="O25" s="4"/>
      <c r="P25" s="4"/>
      <c r="Q25" s="33"/>
      <c r="R25" s="33"/>
      <c r="S25" s="33"/>
    </row>
    <row r="26" spans="1:19" ht="15" customHeight="1" x14ac:dyDescent="0.15">
      <c r="A26" s="130"/>
      <c r="B26" s="129" t="s">
        <v>177</v>
      </c>
      <c r="C26" s="99" t="s">
        <v>239</v>
      </c>
      <c r="D26" s="1" t="s">
        <v>247</v>
      </c>
      <c r="E26" s="99">
        <v>40</v>
      </c>
      <c r="F26" s="99" t="s">
        <v>47</v>
      </c>
      <c r="G26" s="99">
        <v>1</v>
      </c>
      <c r="H26" s="99" t="s">
        <v>249</v>
      </c>
      <c r="I26" s="99">
        <v>400</v>
      </c>
      <c r="J26" s="99" t="s">
        <v>23</v>
      </c>
      <c r="K26" s="100">
        <f t="shared" si="3"/>
        <v>16000</v>
      </c>
      <c r="L26" s="99"/>
      <c r="M26" s="4"/>
      <c r="N26" s="4"/>
      <c r="O26" s="4"/>
      <c r="P26" s="4"/>
      <c r="Q26" s="33"/>
      <c r="R26" s="33"/>
      <c r="S26" s="33"/>
    </row>
    <row r="27" spans="1:19" ht="15" customHeight="1" x14ac:dyDescent="0.15">
      <c r="A27" s="130"/>
      <c r="B27" s="131"/>
      <c r="C27" s="99" t="s">
        <v>238</v>
      </c>
      <c r="D27" s="1" t="s">
        <v>247</v>
      </c>
      <c r="E27" s="99">
        <v>10</v>
      </c>
      <c r="F27" s="99" t="s">
        <v>47</v>
      </c>
      <c r="G27" s="99">
        <v>1</v>
      </c>
      <c r="H27" s="99" t="s">
        <v>249</v>
      </c>
      <c r="I27" s="99">
        <v>850</v>
      </c>
      <c r="J27" s="99" t="s">
        <v>23</v>
      </c>
      <c r="K27" s="100">
        <f t="shared" si="3"/>
        <v>8500</v>
      </c>
      <c r="L27" s="99"/>
      <c r="M27" s="5"/>
      <c r="N27" s="5"/>
      <c r="O27" s="5"/>
      <c r="P27" s="5"/>
      <c r="Q27" s="5"/>
      <c r="R27" s="5"/>
      <c r="S27" s="5"/>
    </row>
    <row r="28" spans="1:19" ht="15" customHeight="1" x14ac:dyDescent="0.15">
      <c r="A28" s="130"/>
      <c r="B28" s="99" t="s">
        <v>178</v>
      </c>
      <c r="C28" s="99" t="s">
        <v>46</v>
      </c>
      <c r="D28" s="1" t="s">
        <v>132</v>
      </c>
      <c r="E28" s="99">
        <v>55</v>
      </c>
      <c r="F28" s="99" t="s">
        <v>41</v>
      </c>
      <c r="G28" s="99">
        <v>1</v>
      </c>
      <c r="H28" s="99" t="s">
        <v>43</v>
      </c>
      <c r="I28" s="99">
        <v>1200</v>
      </c>
      <c r="J28" s="99" t="s">
        <v>23</v>
      </c>
      <c r="K28" s="100">
        <f t="shared" si="3"/>
        <v>66000</v>
      </c>
      <c r="L28" s="99"/>
      <c r="M28" s="4"/>
      <c r="N28" s="4"/>
      <c r="O28" s="4"/>
      <c r="P28" s="4"/>
      <c r="Q28" s="33"/>
      <c r="R28" s="33"/>
      <c r="S28" s="33"/>
    </row>
    <row r="29" spans="1:19" ht="15" customHeight="1" x14ac:dyDescent="0.15">
      <c r="A29" s="130"/>
      <c r="B29" s="129" t="s">
        <v>179</v>
      </c>
      <c r="C29" s="99" t="s">
        <v>240</v>
      </c>
      <c r="D29" s="1" t="s">
        <v>247</v>
      </c>
      <c r="E29" s="99">
        <v>25</v>
      </c>
      <c r="F29" s="99" t="s">
        <v>47</v>
      </c>
      <c r="G29" s="99">
        <v>1</v>
      </c>
      <c r="H29" s="99" t="s">
        <v>249</v>
      </c>
      <c r="I29" s="99">
        <v>400</v>
      </c>
      <c r="J29" s="99" t="s">
        <v>23</v>
      </c>
      <c r="K29" s="100">
        <f t="shared" si="3"/>
        <v>10000</v>
      </c>
      <c r="L29" s="99"/>
      <c r="M29" s="4"/>
      <c r="N29" s="4"/>
      <c r="O29" s="4"/>
      <c r="P29" s="4"/>
      <c r="Q29" s="33"/>
      <c r="R29" s="33"/>
      <c r="S29" s="33"/>
    </row>
    <row r="30" spans="1:19" ht="15" customHeight="1" x14ac:dyDescent="0.15">
      <c r="A30" s="130"/>
      <c r="B30" s="131"/>
      <c r="C30" s="99" t="s">
        <v>241</v>
      </c>
      <c r="D30" s="1" t="s">
        <v>247</v>
      </c>
      <c r="E30" s="99">
        <v>10</v>
      </c>
      <c r="F30" s="99" t="s">
        <v>47</v>
      </c>
      <c r="G30" s="99">
        <v>1</v>
      </c>
      <c r="H30" s="99" t="s">
        <v>249</v>
      </c>
      <c r="I30" s="99">
        <v>850</v>
      </c>
      <c r="J30" s="99" t="s">
        <v>23</v>
      </c>
      <c r="K30" s="100">
        <f t="shared" si="3"/>
        <v>8500</v>
      </c>
      <c r="L30" s="99"/>
      <c r="M30" s="5"/>
      <c r="N30" s="5"/>
      <c r="O30" s="5"/>
      <c r="P30" s="5"/>
      <c r="Q30" s="5"/>
      <c r="R30" s="5"/>
      <c r="S30" s="5"/>
    </row>
    <row r="31" spans="1:19" ht="15" customHeight="1" x14ac:dyDescent="0.15">
      <c r="A31" s="131"/>
      <c r="B31" s="99" t="s">
        <v>183</v>
      </c>
      <c r="C31" s="99" t="s">
        <v>231</v>
      </c>
      <c r="D31" s="1" t="s">
        <v>132</v>
      </c>
      <c r="E31" s="99">
        <v>4</v>
      </c>
      <c r="F31" s="99" t="s">
        <v>184</v>
      </c>
      <c r="G31" s="99">
        <v>3</v>
      </c>
      <c r="H31" s="99" t="s">
        <v>185</v>
      </c>
      <c r="I31" s="99">
        <v>1200</v>
      </c>
      <c r="J31" s="99" t="s">
        <v>186</v>
      </c>
      <c r="K31" s="100">
        <f t="shared" si="3"/>
        <v>14400</v>
      </c>
      <c r="L31" s="99" t="s">
        <v>236</v>
      </c>
      <c r="M31" s="5"/>
      <c r="N31" s="5"/>
      <c r="O31" s="5"/>
      <c r="P31" s="5"/>
      <c r="Q31" s="5"/>
      <c r="R31" s="5"/>
      <c r="S31" s="5"/>
    </row>
    <row r="32" spans="1:19" ht="17" x14ac:dyDescent="0.15">
      <c r="A32" s="115" t="s">
        <v>48</v>
      </c>
      <c r="B32" s="136"/>
      <c r="C32" s="115"/>
      <c r="D32" s="115"/>
      <c r="E32" s="115"/>
      <c r="F32" s="115"/>
      <c r="G32" s="136"/>
      <c r="H32" s="136"/>
      <c r="I32" s="136"/>
      <c r="J32" s="136"/>
      <c r="K32" s="13">
        <f>SUM(K23:K31)</f>
        <v>549400</v>
      </c>
      <c r="L32" s="35"/>
      <c r="M32" s="4"/>
      <c r="N32" s="4"/>
      <c r="O32" s="4"/>
      <c r="P32" s="4"/>
    </row>
    <row r="33" spans="1:19" ht="17" x14ac:dyDescent="0.15">
      <c r="A33" s="128" t="s">
        <v>49</v>
      </c>
      <c r="B33" s="20" t="s">
        <v>157</v>
      </c>
      <c r="C33" s="20" t="s">
        <v>51</v>
      </c>
      <c r="D33" s="20" t="s">
        <v>52</v>
      </c>
      <c r="E33" s="141" t="s">
        <v>11</v>
      </c>
      <c r="F33" s="141"/>
      <c r="G33" s="141"/>
      <c r="H33" s="141"/>
      <c r="I33" s="141"/>
      <c r="J33" s="141"/>
      <c r="K33" s="142"/>
      <c r="L33" s="99" t="s">
        <v>11</v>
      </c>
      <c r="M33" s="21"/>
      <c r="N33" s="21"/>
      <c r="O33" s="21"/>
      <c r="P33" s="21"/>
    </row>
    <row r="34" spans="1:19" ht="15" customHeight="1" x14ac:dyDescent="0.15">
      <c r="A34" s="128"/>
      <c r="B34" s="127" t="s">
        <v>158</v>
      </c>
      <c r="C34" s="99" t="s">
        <v>180</v>
      </c>
      <c r="D34" s="99" t="s">
        <v>53</v>
      </c>
      <c r="E34" s="99">
        <v>150</v>
      </c>
      <c r="F34" s="99" t="s">
        <v>54</v>
      </c>
      <c r="G34" s="99">
        <v>2</v>
      </c>
      <c r="H34" s="99" t="s">
        <v>35</v>
      </c>
      <c r="I34" s="99">
        <v>198</v>
      </c>
      <c r="J34" s="99" t="s">
        <v>23</v>
      </c>
      <c r="K34" s="100">
        <f>E34*G34*I34</f>
        <v>59400</v>
      </c>
      <c r="L34" s="100"/>
      <c r="M34" s="21"/>
      <c r="N34" s="21"/>
      <c r="O34" s="21"/>
      <c r="P34" s="21"/>
      <c r="Q34" s="33"/>
      <c r="R34" s="33"/>
      <c r="S34" s="33"/>
    </row>
    <row r="35" spans="1:19" ht="15" customHeight="1" x14ac:dyDescent="0.15">
      <c r="A35" s="128"/>
      <c r="B35" s="127"/>
      <c r="C35" s="99" t="s">
        <v>181</v>
      </c>
      <c r="D35" s="99" t="s">
        <v>53</v>
      </c>
      <c r="E35" s="99">
        <v>150</v>
      </c>
      <c r="F35" s="99" t="s">
        <v>54</v>
      </c>
      <c r="G35" s="99">
        <v>2</v>
      </c>
      <c r="H35" s="99" t="s">
        <v>35</v>
      </c>
      <c r="I35" s="99">
        <v>298</v>
      </c>
      <c r="J35" s="99" t="s">
        <v>23</v>
      </c>
      <c r="K35" s="100">
        <f>E35*G35*I35</f>
        <v>89400</v>
      </c>
      <c r="L35" s="100"/>
      <c r="M35" s="21"/>
      <c r="N35" s="21"/>
      <c r="O35" s="21"/>
      <c r="P35" s="21"/>
      <c r="Q35" s="33"/>
      <c r="R35" s="33"/>
      <c r="S35" s="33"/>
    </row>
    <row r="36" spans="1:19" ht="17" x14ac:dyDescent="0.15">
      <c r="A36" s="123" t="s">
        <v>56</v>
      </c>
      <c r="B36" s="124"/>
      <c r="C36" s="124"/>
      <c r="D36" s="124"/>
      <c r="E36" s="124"/>
      <c r="F36" s="124"/>
      <c r="G36" s="124"/>
      <c r="H36" s="124"/>
      <c r="I36" s="124"/>
      <c r="J36" s="124"/>
      <c r="K36" s="22">
        <f>SUM(K34:K35)</f>
        <v>148800</v>
      </c>
      <c r="L36" s="36" t="s">
        <v>11</v>
      </c>
      <c r="M36" s="4"/>
      <c r="N36" s="4"/>
      <c r="O36" s="4"/>
      <c r="P36" s="4"/>
    </row>
    <row r="37" spans="1:19" ht="17" x14ac:dyDescent="0.15">
      <c r="A37" s="129" t="s">
        <v>57</v>
      </c>
      <c r="B37" s="103" t="s">
        <v>58</v>
      </c>
      <c r="C37" s="103" t="s">
        <v>59</v>
      </c>
      <c r="D37" s="103" t="s">
        <v>60</v>
      </c>
      <c r="E37" s="125" t="s">
        <v>305</v>
      </c>
      <c r="F37" s="125"/>
      <c r="G37" s="125"/>
      <c r="H37" s="125"/>
      <c r="I37" s="125"/>
      <c r="J37" s="125"/>
      <c r="K37" s="126"/>
      <c r="L37" s="99" t="s">
        <v>11</v>
      </c>
      <c r="M37" s="4"/>
      <c r="N37" s="4"/>
      <c r="O37" s="4"/>
      <c r="P37" s="4"/>
      <c r="Q37" s="33"/>
      <c r="R37" s="33"/>
      <c r="S37" s="33"/>
    </row>
    <row r="38" spans="1:19" ht="15" customHeight="1" x14ac:dyDescent="0.15">
      <c r="A38" s="130"/>
      <c r="B38" s="99" t="s">
        <v>159</v>
      </c>
      <c r="C38" s="99" t="s">
        <v>182</v>
      </c>
      <c r="D38" s="99" t="s">
        <v>63</v>
      </c>
      <c r="E38" s="99">
        <v>8</v>
      </c>
      <c r="F38" s="99" t="s">
        <v>64</v>
      </c>
      <c r="G38" s="99">
        <v>1</v>
      </c>
      <c r="H38" s="99" t="s">
        <v>21</v>
      </c>
      <c r="I38" s="99">
        <v>90</v>
      </c>
      <c r="J38" s="99" t="s">
        <v>23</v>
      </c>
      <c r="K38" s="100">
        <f>E38*G38*I38</f>
        <v>720</v>
      </c>
      <c r="L38" s="100"/>
      <c r="M38" s="4"/>
      <c r="N38" s="4"/>
      <c r="O38" s="4"/>
      <c r="P38" s="4"/>
      <c r="Q38" s="33"/>
      <c r="R38" s="33"/>
      <c r="S38" s="33"/>
    </row>
    <row r="39" spans="1:19" ht="15" customHeight="1" x14ac:dyDescent="0.15">
      <c r="A39" s="130"/>
      <c r="B39" s="127" t="s">
        <v>160</v>
      </c>
      <c r="C39" s="128" t="s">
        <v>66</v>
      </c>
      <c r="D39" s="99" t="s">
        <v>311</v>
      </c>
      <c r="E39" s="99">
        <v>15</v>
      </c>
      <c r="F39" s="99" t="s">
        <v>67</v>
      </c>
      <c r="G39" s="99">
        <v>1</v>
      </c>
      <c r="H39" s="99" t="s">
        <v>21</v>
      </c>
      <c r="I39" s="99">
        <v>350</v>
      </c>
      <c r="J39" s="99" t="s">
        <v>23</v>
      </c>
      <c r="K39" s="100">
        <f t="shared" ref="K39:K71" si="4">E39*G39*I39</f>
        <v>5250</v>
      </c>
      <c r="L39" s="100"/>
      <c r="M39" s="4"/>
      <c r="N39" s="4"/>
      <c r="O39" s="4"/>
      <c r="P39" s="4"/>
      <c r="Q39" s="33"/>
      <c r="R39" s="33"/>
      <c r="S39" s="33"/>
    </row>
    <row r="40" spans="1:19" ht="15" customHeight="1" x14ac:dyDescent="0.15">
      <c r="A40" s="130"/>
      <c r="B40" s="127"/>
      <c r="C40" s="128"/>
      <c r="D40" s="99" t="s">
        <v>68</v>
      </c>
      <c r="E40" s="99">
        <v>5</v>
      </c>
      <c r="F40" s="99" t="s">
        <v>69</v>
      </c>
      <c r="G40" s="99">
        <v>1</v>
      </c>
      <c r="H40" s="99" t="s">
        <v>21</v>
      </c>
      <c r="I40" s="99">
        <v>80</v>
      </c>
      <c r="J40" s="99" t="s">
        <v>23</v>
      </c>
      <c r="K40" s="100">
        <f t="shared" si="4"/>
        <v>400</v>
      </c>
      <c r="L40" s="100"/>
      <c r="M40" s="4"/>
      <c r="N40" s="4"/>
      <c r="O40" s="4"/>
      <c r="P40" s="4"/>
      <c r="Q40" s="33"/>
      <c r="R40" s="33"/>
      <c r="S40" s="33"/>
    </row>
    <row r="41" spans="1:19" ht="15" customHeight="1" x14ac:dyDescent="0.15">
      <c r="A41" s="130"/>
      <c r="B41" s="127"/>
      <c r="C41" s="128"/>
      <c r="D41" s="99" t="s">
        <v>70</v>
      </c>
      <c r="E41" s="99">
        <v>2</v>
      </c>
      <c r="F41" s="99" t="s">
        <v>47</v>
      </c>
      <c r="G41" s="99">
        <v>1</v>
      </c>
      <c r="H41" s="99" t="s">
        <v>21</v>
      </c>
      <c r="I41" s="99">
        <v>400</v>
      </c>
      <c r="J41" s="99" t="s">
        <v>23</v>
      </c>
      <c r="K41" s="100">
        <f t="shared" si="4"/>
        <v>800</v>
      </c>
      <c r="L41" s="100"/>
      <c r="M41" s="4"/>
      <c r="N41" s="4"/>
      <c r="O41" s="4"/>
      <c r="P41" s="4"/>
      <c r="Q41" s="33"/>
      <c r="R41" s="33"/>
      <c r="S41" s="33"/>
    </row>
    <row r="42" spans="1:19" ht="15" customHeight="1" x14ac:dyDescent="0.15">
      <c r="A42" s="130"/>
      <c r="B42" s="127"/>
      <c r="C42" s="128"/>
      <c r="D42" s="99" t="s">
        <v>71</v>
      </c>
      <c r="E42" s="99">
        <v>3</v>
      </c>
      <c r="F42" s="99" t="s">
        <v>55</v>
      </c>
      <c r="G42" s="99">
        <v>1</v>
      </c>
      <c r="H42" s="99" t="s">
        <v>21</v>
      </c>
      <c r="I42" s="99">
        <v>400</v>
      </c>
      <c r="J42" s="99" t="s">
        <v>23</v>
      </c>
      <c r="K42" s="100">
        <f t="shared" si="4"/>
        <v>1200</v>
      </c>
      <c r="L42" s="100"/>
      <c r="M42" s="4"/>
      <c r="N42" s="4"/>
      <c r="O42" s="4"/>
      <c r="P42" s="4"/>
      <c r="Q42" s="33"/>
      <c r="R42" s="33"/>
      <c r="S42" s="33"/>
    </row>
    <row r="43" spans="1:19" ht="17" x14ac:dyDescent="0.15">
      <c r="A43" s="130"/>
      <c r="B43" s="127"/>
      <c r="C43" s="128" t="s">
        <v>72</v>
      </c>
      <c r="D43" s="99" t="s">
        <v>74</v>
      </c>
      <c r="E43" s="99">
        <v>1</v>
      </c>
      <c r="F43" s="99" t="s">
        <v>69</v>
      </c>
      <c r="G43" s="99">
        <v>1</v>
      </c>
      <c r="H43" s="99" t="s">
        <v>21</v>
      </c>
      <c r="I43" s="99">
        <v>600</v>
      </c>
      <c r="J43" s="99" t="s">
        <v>23</v>
      </c>
      <c r="K43" s="100">
        <f t="shared" si="4"/>
        <v>600</v>
      </c>
      <c r="L43" s="100"/>
      <c r="M43" s="4"/>
      <c r="N43" s="4"/>
      <c r="O43" s="4"/>
      <c r="P43" s="4"/>
      <c r="Q43" s="33"/>
      <c r="R43" s="33"/>
      <c r="S43" s="33"/>
    </row>
    <row r="44" spans="1:19" ht="15" customHeight="1" x14ac:dyDescent="0.15">
      <c r="A44" s="130"/>
      <c r="B44" s="127"/>
      <c r="C44" s="128"/>
      <c r="D44" s="99" t="s">
        <v>75</v>
      </c>
      <c r="E44" s="99">
        <v>150</v>
      </c>
      <c r="F44" s="99" t="s">
        <v>76</v>
      </c>
      <c r="G44" s="99">
        <v>1</v>
      </c>
      <c r="H44" s="99" t="s">
        <v>21</v>
      </c>
      <c r="I44" s="99">
        <v>10</v>
      </c>
      <c r="J44" s="99" t="s">
        <v>23</v>
      </c>
      <c r="K44" s="100">
        <f t="shared" si="4"/>
        <v>1500</v>
      </c>
      <c r="L44" s="100"/>
      <c r="M44" s="4"/>
      <c r="N44" s="4"/>
      <c r="O44" s="4"/>
      <c r="P44" s="4"/>
      <c r="Q44" s="33"/>
      <c r="R44" s="33"/>
      <c r="S44" s="33"/>
    </row>
    <row r="45" spans="1:19" ht="15" customHeight="1" x14ac:dyDescent="0.15">
      <c r="A45" s="130"/>
      <c r="B45" s="127"/>
      <c r="C45" s="128"/>
      <c r="D45" s="99" t="s">
        <v>265</v>
      </c>
      <c r="E45" s="99">
        <v>150</v>
      </c>
      <c r="F45" s="99" t="s">
        <v>220</v>
      </c>
      <c r="G45" s="99">
        <v>4</v>
      </c>
      <c r="H45" s="99" t="s">
        <v>191</v>
      </c>
      <c r="I45" s="99">
        <v>1.5</v>
      </c>
      <c r="J45" s="99" t="s">
        <v>23</v>
      </c>
      <c r="K45" s="100">
        <f t="shared" si="4"/>
        <v>900</v>
      </c>
      <c r="L45" s="100"/>
      <c r="M45" s="5"/>
      <c r="N45" s="5"/>
      <c r="O45" s="5"/>
      <c r="P45" s="5"/>
      <c r="Q45" s="5"/>
      <c r="R45" s="5"/>
      <c r="S45" s="5"/>
    </row>
    <row r="46" spans="1:19" ht="15" customHeight="1" x14ac:dyDescent="0.15">
      <c r="A46" s="130"/>
      <c r="B46" s="127"/>
      <c r="C46" s="128"/>
      <c r="D46" s="99" t="s">
        <v>187</v>
      </c>
      <c r="E46" s="99">
        <v>100</v>
      </c>
      <c r="F46" s="99" t="s">
        <v>77</v>
      </c>
      <c r="G46" s="99">
        <v>1</v>
      </c>
      <c r="H46" s="99" t="s">
        <v>21</v>
      </c>
      <c r="I46" s="99">
        <v>100</v>
      </c>
      <c r="J46" s="99" t="s">
        <v>23</v>
      </c>
      <c r="K46" s="100">
        <f t="shared" si="4"/>
        <v>10000</v>
      </c>
      <c r="L46" s="99"/>
      <c r="M46" s="4"/>
      <c r="N46" s="4"/>
      <c r="O46" s="4"/>
      <c r="P46" s="4"/>
      <c r="Q46" s="33"/>
      <c r="R46" s="33"/>
      <c r="S46" s="33"/>
    </row>
    <row r="47" spans="1:19" ht="15" customHeight="1" x14ac:dyDescent="0.15">
      <c r="A47" s="130"/>
      <c r="B47" s="127"/>
      <c r="C47" s="128"/>
      <c r="D47" s="99" t="s">
        <v>78</v>
      </c>
      <c r="E47" s="99">
        <v>8</v>
      </c>
      <c r="F47" s="99" t="s">
        <v>69</v>
      </c>
      <c r="G47" s="99">
        <v>1</v>
      </c>
      <c r="H47" s="99" t="s">
        <v>21</v>
      </c>
      <c r="I47" s="99">
        <v>200</v>
      </c>
      <c r="J47" s="99" t="s">
        <v>23</v>
      </c>
      <c r="K47" s="100">
        <f t="shared" si="4"/>
        <v>1600</v>
      </c>
      <c r="L47" s="99"/>
      <c r="M47" s="4"/>
      <c r="N47" s="4"/>
      <c r="O47" s="4"/>
      <c r="P47" s="4"/>
      <c r="Q47" s="33"/>
      <c r="R47" s="33"/>
      <c r="S47" s="33"/>
    </row>
    <row r="48" spans="1:19" ht="15" customHeight="1" x14ac:dyDescent="0.15">
      <c r="A48" s="130"/>
      <c r="B48" s="127"/>
      <c r="C48" s="128"/>
      <c r="D48" s="99" t="s">
        <v>189</v>
      </c>
      <c r="E48" s="99">
        <v>1</v>
      </c>
      <c r="F48" s="99" t="s">
        <v>188</v>
      </c>
      <c r="G48" s="99">
        <v>1</v>
      </c>
      <c r="H48" s="99" t="s">
        <v>35</v>
      </c>
      <c r="I48" s="99">
        <v>2000</v>
      </c>
      <c r="J48" s="99" t="s">
        <v>23</v>
      </c>
      <c r="K48" s="100">
        <f t="shared" si="4"/>
        <v>2000</v>
      </c>
      <c r="L48" s="99"/>
      <c r="M48" s="4"/>
      <c r="N48" s="4"/>
      <c r="O48" s="4"/>
      <c r="P48" s="4"/>
      <c r="Q48" s="33"/>
      <c r="R48" s="33"/>
      <c r="S48" s="33"/>
    </row>
    <row r="49" spans="1:19" ht="15" customHeight="1" x14ac:dyDescent="0.15">
      <c r="A49" s="130"/>
      <c r="B49" s="127"/>
      <c r="C49" s="128" t="s">
        <v>79</v>
      </c>
      <c r="D49" s="99" t="s">
        <v>80</v>
      </c>
      <c r="E49" s="100">
        <v>2</v>
      </c>
      <c r="F49" s="100" t="s">
        <v>81</v>
      </c>
      <c r="G49" s="99">
        <v>1</v>
      </c>
      <c r="H49" s="99" t="s">
        <v>21</v>
      </c>
      <c r="I49" s="100">
        <v>25</v>
      </c>
      <c r="J49" s="99" t="s">
        <v>23</v>
      </c>
      <c r="K49" s="100">
        <f t="shared" si="4"/>
        <v>50</v>
      </c>
      <c r="L49" s="99"/>
      <c r="M49" s="4"/>
      <c r="N49" s="4"/>
      <c r="O49" s="4"/>
      <c r="P49" s="4"/>
      <c r="Q49" s="33"/>
      <c r="R49" s="33"/>
      <c r="S49" s="33"/>
    </row>
    <row r="50" spans="1:19" ht="15" customHeight="1" x14ac:dyDescent="0.15">
      <c r="A50" s="130"/>
      <c r="B50" s="127"/>
      <c r="C50" s="128"/>
      <c r="D50" s="99" t="s">
        <v>82</v>
      </c>
      <c r="E50" s="100">
        <v>200</v>
      </c>
      <c r="F50" s="100" t="s">
        <v>83</v>
      </c>
      <c r="G50" s="99">
        <v>1</v>
      </c>
      <c r="H50" s="99" t="s">
        <v>21</v>
      </c>
      <c r="I50" s="100">
        <v>1</v>
      </c>
      <c r="J50" s="99" t="s">
        <v>23</v>
      </c>
      <c r="K50" s="100">
        <f t="shared" si="4"/>
        <v>200</v>
      </c>
      <c r="L50" s="99"/>
      <c r="M50" s="4"/>
      <c r="N50" s="4"/>
      <c r="O50" s="4"/>
      <c r="P50" s="4"/>
      <c r="Q50" s="33"/>
      <c r="R50" s="33"/>
      <c r="S50" s="33"/>
    </row>
    <row r="51" spans="1:19" ht="15" customHeight="1" x14ac:dyDescent="0.15">
      <c r="A51" s="130"/>
      <c r="B51" s="127"/>
      <c r="C51" s="128"/>
      <c r="D51" s="99" t="s">
        <v>84</v>
      </c>
      <c r="E51" s="100">
        <v>2</v>
      </c>
      <c r="F51" s="100" t="s">
        <v>85</v>
      </c>
      <c r="G51" s="99">
        <v>1</v>
      </c>
      <c r="H51" s="99" t="s">
        <v>21</v>
      </c>
      <c r="I51" s="100">
        <v>50</v>
      </c>
      <c r="J51" s="99" t="s">
        <v>23</v>
      </c>
      <c r="K51" s="100">
        <f t="shared" si="4"/>
        <v>100</v>
      </c>
      <c r="L51" s="99"/>
      <c r="M51" s="4"/>
      <c r="N51" s="4"/>
      <c r="O51" s="4"/>
      <c r="P51" s="4"/>
      <c r="Q51" s="33"/>
      <c r="R51" s="33"/>
      <c r="S51" s="33"/>
    </row>
    <row r="52" spans="1:19" ht="15" customHeight="1" x14ac:dyDescent="0.15">
      <c r="A52" s="130"/>
      <c r="B52" s="127"/>
      <c r="C52" s="128"/>
      <c r="D52" s="99" t="s">
        <v>86</v>
      </c>
      <c r="E52" s="100">
        <v>1</v>
      </c>
      <c r="F52" s="100" t="s">
        <v>69</v>
      </c>
      <c r="G52" s="99">
        <v>1</v>
      </c>
      <c r="H52" s="99" t="s">
        <v>21</v>
      </c>
      <c r="I52" s="100">
        <v>200</v>
      </c>
      <c r="J52" s="99" t="s">
        <v>23</v>
      </c>
      <c r="K52" s="100">
        <f t="shared" si="4"/>
        <v>200</v>
      </c>
      <c r="L52" s="99"/>
      <c r="M52" s="4"/>
      <c r="N52" s="4"/>
      <c r="O52" s="4"/>
      <c r="P52" s="4"/>
      <c r="Q52" s="33"/>
      <c r="R52" s="33"/>
      <c r="S52" s="33"/>
    </row>
    <row r="53" spans="1:19" ht="15" customHeight="1" x14ac:dyDescent="0.15">
      <c r="A53" s="130"/>
      <c r="B53" s="127"/>
      <c r="C53" s="128"/>
      <c r="D53" s="99" t="s">
        <v>190</v>
      </c>
      <c r="E53" s="100">
        <v>150</v>
      </c>
      <c r="F53" s="100" t="s">
        <v>172</v>
      </c>
      <c r="G53" s="99">
        <v>1</v>
      </c>
      <c r="H53" s="99" t="s">
        <v>191</v>
      </c>
      <c r="I53" s="100">
        <v>50</v>
      </c>
      <c r="J53" s="99" t="s">
        <v>23</v>
      </c>
      <c r="K53" s="100">
        <f t="shared" si="4"/>
        <v>7500</v>
      </c>
      <c r="L53" s="99"/>
      <c r="M53" s="5"/>
      <c r="N53" s="5"/>
      <c r="O53" s="5"/>
      <c r="P53" s="5"/>
      <c r="Q53" s="5"/>
      <c r="R53" s="5"/>
      <c r="S53" s="5"/>
    </row>
    <row r="54" spans="1:19" ht="68" x14ac:dyDescent="0.15">
      <c r="A54" s="130"/>
      <c r="B54" s="127"/>
      <c r="C54" s="128"/>
      <c r="D54" s="99" t="s">
        <v>270</v>
      </c>
      <c r="E54" s="100">
        <v>1</v>
      </c>
      <c r="F54" s="100" t="s">
        <v>69</v>
      </c>
      <c r="G54" s="99">
        <v>1</v>
      </c>
      <c r="H54" s="99" t="s">
        <v>21</v>
      </c>
      <c r="I54" s="100">
        <v>500</v>
      </c>
      <c r="J54" s="99" t="s">
        <v>23</v>
      </c>
      <c r="K54" s="100">
        <f>E54*G54*I54</f>
        <v>500</v>
      </c>
      <c r="L54" s="99"/>
      <c r="M54" s="4"/>
      <c r="N54" s="4"/>
      <c r="O54" s="4"/>
      <c r="P54" s="4"/>
      <c r="Q54" s="33"/>
      <c r="R54" s="33"/>
      <c r="S54" s="33"/>
    </row>
    <row r="55" spans="1:19" ht="15" customHeight="1" x14ac:dyDescent="0.15">
      <c r="A55" s="130"/>
      <c r="B55" s="127" t="s">
        <v>161</v>
      </c>
      <c r="C55" s="99" t="s">
        <v>89</v>
      </c>
      <c r="D55" s="99" t="s">
        <v>192</v>
      </c>
      <c r="E55" s="100">
        <v>100</v>
      </c>
      <c r="F55" s="100" t="s">
        <v>176</v>
      </c>
      <c r="G55" s="99">
        <v>1</v>
      </c>
      <c r="H55" s="99" t="s">
        <v>21</v>
      </c>
      <c r="I55" s="100">
        <v>200</v>
      </c>
      <c r="J55" s="99" t="s">
        <v>23</v>
      </c>
      <c r="K55" s="100">
        <f t="shared" si="4"/>
        <v>20000</v>
      </c>
      <c r="L55" s="99"/>
      <c r="M55" s="4"/>
      <c r="N55" s="4"/>
      <c r="O55" s="4"/>
      <c r="P55" s="4"/>
      <c r="Q55" s="33"/>
      <c r="R55" s="33"/>
      <c r="S55" s="33"/>
    </row>
    <row r="56" spans="1:19" ht="15" customHeight="1" x14ac:dyDescent="0.15">
      <c r="A56" s="130"/>
      <c r="B56" s="127"/>
      <c r="C56" s="128" t="s">
        <v>194</v>
      </c>
      <c r="D56" s="99" t="s">
        <v>218</v>
      </c>
      <c r="E56" s="99">
        <v>30</v>
      </c>
      <c r="F56" s="100" t="s">
        <v>176</v>
      </c>
      <c r="G56" s="99">
        <v>1</v>
      </c>
      <c r="H56" s="99" t="s">
        <v>21</v>
      </c>
      <c r="I56" s="99">
        <v>158</v>
      </c>
      <c r="J56" s="99" t="s">
        <v>23</v>
      </c>
      <c r="K56" s="100">
        <f t="shared" si="4"/>
        <v>4740</v>
      </c>
      <c r="L56" s="99"/>
      <c r="M56" s="4"/>
      <c r="N56" s="4"/>
      <c r="O56" s="4"/>
      <c r="P56" s="4"/>
      <c r="Q56" s="33"/>
      <c r="R56" s="33"/>
      <c r="S56" s="33"/>
    </row>
    <row r="57" spans="1:19" ht="15" customHeight="1" x14ac:dyDescent="0.15">
      <c r="A57" s="130"/>
      <c r="B57" s="127"/>
      <c r="C57" s="128"/>
      <c r="D57" s="99" t="s">
        <v>219</v>
      </c>
      <c r="E57" s="100">
        <v>70</v>
      </c>
      <c r="F57" s="100" t="s">
        <v>176</v>
      </c>
      <c r="G57" s="99">
        <v>1</v>
      </c>
      <c r="H57" s="99" t="s">
        <v>22</v>
      </c>
      <c r="I57" s="100">
        <v>288</v>
      </c>
      <c r="J57" s="99" t="s">
        <v>23</v>
      </c>
      <c r="K57" s="100">
        <f t="shared" si="4"/>
        <v>20160</v>
      </c>
      <c r="L57" s="99"/>
      <c r="M57" s="4"/>
      <c r="N57" s="4"/>
      <c r="O57" s="4"/>
      <c r="P57" s="4"/>
      <c r="Q57" s="33"/>
      <c r="R57" s="33"/>
      <c r="S57" s="33"/>
    </row>
    <row r="58" spans="1:19" ht="15" customHeight="1" x14ac:dyDescent="0.15">
      <c r="A58" s="130"/>
      <c r="B58" s="127"/>
      <c r="C58" s="99" t="s">
        <v>90</v>
      </c>
      <c r="D58" s="99" t="s">
        <v>91</v>
      </c>
      <c r="E58" s="99">
        <v>150</v>
      </c>
      <c r="F58" s="100" t="s">
        <v>77</v>
      </c>
      <c r="G58" s="99">
        <v>1</v>
      </c>
      <c r="H58" s="99" t="s">
        <v>21</v>
      </c>
      <c r="I58" s="100">
        <v>88</v>
      </c>
      <c r="J58" s="99" t="s">
        <v>23</v>
      </c>
      <c r="K58" s="100">
        <f t="shared" si="4"/>
        <v>13200</v>
      </c>
      <c r="L58" s="99"/>
      <c r="M58" s="4"/>
      <c r="N58" s="4"/>
      <c r="O58" s="4"/>
      <c r="P58" s="4"/>
      <c r="Q58" s="33"/>
      <c r="R58" s="33"/>
      <c r="S58" s="33"/>
    </row>
    <row r="59" spans="1:19" ht="15" customHeight="1" x14ac:dyDescent="0.15">
      <c r="A59" s="130"/>
      <c r="B59" s="127"/>
      <c r="C59" s="128" t="s">
        <v>92</v>
      </c>
      <c r="D59" s="99" t="s">
        <v>93</v>
      </c>
      <c r="E59" s="99">
        <v>150</v>
      </c>
      <c r="F59" s="99" t="s">
        <v>94</v>
      </c>
      <c r="G59" s="99">
        <v>1</v>
      </c>
      <c r="H59" s="99" t="s">
        <v>35</v>
      </c>
      <c r="I59" s="99">
        <v>30</v>
      </c>
      <c r="J59" s="99" t="s">
        <v>23</v>
      </c>
      <c r="K59" s="100">
        <f t="shared" si="4"/>
        <v>4500</v>
      </c>
      <c r="L59" s="99"/>
      <c r="M59" s="4"/>
      <c r="N59" s="4"/>
      <c r="O59" s="4"/>
      <c r="P59" s="4"/>
      <c r="Q59" s="33"/>
      <c r="R59" s="33"/>
      <c r="S59" s="33"/>
    </row>
    <row r="60" spans="1:19" ht="15" customHeight="1" x14ac:dyDescent="0.15">
      <c r="A60" s="130"/>
      <c r="B60" s="127"/>
      <c r="C60" s="128"/>
      <c r="D60" s="99" t="s">
        <v>334</v>
      </c>
      <c r="E60" s="99">
        <v>150</v>
      </c>
      <c r="F60" s="99" t="s">
        <v>220</v>
      </c>
      <c r="G60" s="99">
        <v>1</v>
      </c>
      <c r="H60" s="99" t="s">
        <v>191</v>
      </c>
      <c r="I60" s="99">
        <v>80</v>
      </c>
      <c r="J60" s="99" t="s">
        <v>23</v>
      </c>
      <c r="K60" s="100">
        <f t="shared" si="4"/>
        <v>12000</v>
      </c>
      <c r="L60" s="99"/>
      <c r="M60" s="5"/>
      <c r="N60" s="5"/>
      <c r="O60" s="5"/>
      <c r="P60" s="5"/>
      <c r="Q60" s="5"/>
      <c r="R60" s="5"/>
      <c r="S60" s="5"/>
    </row>
    <row r="61" spans="1:19" ht="15" customHeight="1" x14ac:dyDescent="0.15">
      <c r="A61" s="130"/>
      <c r="B61" s="127"/>
      <c r="C61" s="128"/>
      <c r="D61" s="99" t="s">
        <v>193</v>
      </c>
      <c r="E61" s="99">
        <v>150</v>
      </c>
      <c r="F61" s="99" t="s">
        <v>94</v>
      </c>
      <c r="G61" s="99">
        <v>1</v>
      </c>
      <c r="H61" s="99" t="s">
        <v>35</v>
      </c>
      <c r="I61" s="99">
        <v>30</v>
      </c>
      <c r="J61" s="99" t="s">
        <v>23</v>
      </c>
      <c r="K61" s="100">
        <f t="shared" si="4"/>
        <v>4500</v>
      </c>
      <c r="L61" s="99"/>
      <c r="M61" s="4"/>
      <c r="N61" s="4"/>
      <c r="O61" s="4"/>
      <c r="P61" s="4"/>
      <c r="Q61" s="33"/>
      <c r="R61" s="33"/>
      <c r="S61" s="33"/>
    </row>
    <row r="62" spans="1:19" ht="15" customHeight="1" x14ac:dyDescent="0.15">
      <c r="A62" s="130"/>
      <c r="B62" s="127" t="s">
        <v>162</v>
      </c>
      <c r="C62" s="128" t="s">
        <v>96</v>
      </c>
      <c r="D62" s="99" t="s">
        <v>97</v>
      </c>
      <c r="E62" s="99">
        <v>50</v>
      </c>
      <c r="F62" s="99" t="s">
        <v>69</v>
      </c>
      <c r="G62" s="99">
        <v>1</v>
      </c>
      <c r="H62" s="99" t="s">
        <v>21</v>
      </c>
      <c r="I62" s="99">
        <v>1</v>
      </c>
      <c r="J62" s="99" t="s">
        <v>23</v>
      </c>
      <c r="K62" s="100">
        <f t="shared" si="4"/>
        <v>50</v>
      </c>
      <c r="L62" s="99"/>
      <c r="M62" s="4"/>
      <c r="N62" s="4"/>
      <c r="O62" s="4"/>
      <c r="P62" s="4"/>
      <c r="Q62" s="33"/>
      <c r="R62" s="33"/>
      <c r="S62" s="33"/>
    </row>
    <row r="63" spans="1:19" ht="15" customHeight="1" x14ac:dyDescent="0.15">
      <c r="A63" s="130"/>
      <c r="B63" s="127"/>
      <c r="C63" s="128"/>
      <c r="D63" s="99" t="s">
        <v>195</v>
      </c>
      <c r="E63" s="99">
        <v>50</v>
      </c>
      <c r="F63" s="99" t="s">
        <v>220</v>
      </c>
      <c r="G63" s="99">
        <v>1</v>
      </c>
      <c r="H63" s="99" t="s">
        <v>21</v>
      </c>
      <c r="I63" s="99">
        <v>10</v>
      </c>
      <c r="J63" s="99" t="s">
        <v>23</v>
      </c>
      <c r="K63" s="100">
        <f t="shared" si="4"/>
        <v>500</v>
      </c>
      <c r="L63" s="99"/>
      <c r="M63" s="5"/>
      <c r="N63" s="5"/>
      <c r="O63" s="5"/>
      <c r="P63" s="5"/>
      <c r="Q63" s="5"/>
      <c r="R63" s="5"/>
      <c r="S63" s="5"/>
    </row>
    <row r="64" spans="1:19" ht="15" customHeight="1" x14ac:dyDescent="0.15">
      <c r="A64" s="130"/>
      <c r="B64" s="127"/>
      <c r="C64" s="128"/>
      <c r="D64" s="99" t="s">
        <v>196</v>
      </c>
      <c r="E64" s="99">
        <v>50</v>
      </c>
      <c r="F64" s="99" t="s">
        <v>220</v>
      </c>
      <c r="G64" s="99">
        <v>1</v>
      </c>
      <c r="H64" s="99" t="s">
        <v>21</v>
      </c>
      <c r="I64" s="99">
        <v>10</v>
      </c>
      <c r="J64" s="99" t="s">
        <v>23</v>
      </c>
      <c r="K64" s="100">
        <f t="shared" si="4"/>
        <v>500</v>
      </c>
      <c r="L64" s="99"/>
      <c r="M64" s="5"/>
      <c r="N64" s="5"/>
      <c r="O64" s="5"/>
      <c r="P64" s="5"/>
      <c r="Q64" s="5"/>
      <c r="R64" s="5"/>
      <c r="S64" s="5"/>
    </row>
    <row r="65" spans="1:19" ht="15" customHeight="1" x14ac:dyDescent="0.15">
      <c r="A65" s="130"/>
      <c r="B65" s="127"/>
      <c r="C65" s="128"/>
      <c r="D65" s="99" t="s">
        <v>197</v>
      </c>
      <c r="E65" s="99">
        <v>30</v>
      </c>
      <c r="F65" s="99" t="s">
        <v>41</v>
      </c>
      <c r="G65" s="99">
        <v>1</v>
      </c>
      <c r="H65" s="99" t="s">
        <v>21</v>
      </c>
      <c r="I65" s="99">
        <v>400</v>
      </c>
      <c r="J65" s="99" t="s">
        <v>23</v>
      </c>
      <c r="K65" s="100">
        <f t="shared" si="4"/>
        <v>12000</v>
      </c>
      <c r="L65" s="99"/>
      <c r="M65" s="5"/>
      <c r="N65" s="5"/>
      <c r="O65" s="5"/>
      <c r="P65" s="5"/>
      <c r="Q65" s="5"/>
      <c r="R65" s="5"/>
      <c r="S65" s="5"/>
    </row>
    <row r="66" spans="1:19" ht="15" customHeight="1" x14ac:dyDescent="0.15">
      <c r="A66" s="130"/>
      <c r="B66" s="127"/>
      <c r="C66" s="128"/>
      <c r="D66" s="99" t="s">
        <v>198</v>
      </c>
      <c r="E66" s="99">
        <v>4</v>
      </c>
      <c r="F66" s="99" t="s">
        <v>199</v>
      </c>
      <c r="G66" s="99">
        <v>1</v>
      </c>
      <c r="H66" s="99" t="s">
        <v>188</v>
      </c>
      <c r="I66" s="99">
        <v>200</v>
      </c>
      <c r="J66" s="99" t="s">
        <v>23</v>
      </c>
      <c r="K66" s="100">
        <f t="shared" si="4"/>
        <v>800</v>
      </c>
      <c r="L66" s="99"/>
      <c r="M66" s="5"/>
      <c r="N66" s="5"/>
      <c r="O66" s="5"/>
      <c r="P66" s="5"/>
      <c r="Q66" s="5"/>
      <c r="R66" s="5"/>
      <c r="S66" s="5"/>
    </row>
    <row r="67" spans="1:19" ht="34" x14ac:dyDescent="0.15">
      <c r="A67" s="130"/>
      <c r="B67" s="127"/>
      <c r="C67" s="128"/>
      <c r="D67" s="99" t="s">
        <v>235</v>
      </c>
      <c r="E67" s="99">
        <v>1</v>
      </c>
      <c r="F67" s="99" t="s">
        <v>188</v>
      </c>
      <c r="G67" s="99">
        <v>1</v>
      </c>
      <c r="H67" s="99" t="s">
        <v>191</v>
      </c>
      <c r="I67" s="99">
        <v>6000</v>
      </c>
      <c r="J67" s="99" t="s">
        <v>23</v>
      </c>
      <c r="K67" s="100">
        <f t="shared" si="4"/>
        <v>6000</v>
      </c>
      <c r="L67" s="100"/>
      <c r="M67" s="4"/>
      <c r="N67" s="4"/>
      <c r="O67" s="4"/>
      <c r="P67" s="4"/>
      <c r="Q67" s="33"/>
      <c r="R67" s="33"/>
      <c r="S67" s="33"/>
    </row>
    <row r="68" spans="1:19" ht="15" customHeight="1" x14ac:dyDescent="0.15">
      <c r="A68" s="130"/>
      <c r="B68" s="127"/>
      <c r="C68" s="128" t="s">
        <v>99</v>
      </c>
      <c r="D68" s="99" t="s">
        <v>100</v>
      </c>
      <c r="E68" s="99">
        <v>80</v>
      </c>
      <c r="F68" s="99" t="s">
        <v>41</v>
      </c>
      <c r="G68" s="99">
        <v>5</v>
      </c>
      <c r="H68" s="99" t="s">
        <v>83</v>
      </c>
      <c r="I68" s="99">
        <v>1</v>
      </c>
      <c r="J68" s="99" t="s">
        <v>23</v>
      </c>
      <c r="K68" s="100">
        <f t="shared" si="4"/>
        <v>400</v>
      </c>
      <c r="L68" s="99"/>
      <c r="M68" s="4"/>
      <c r="N68" s="4"/>
      <c r="O68" s="4"/>
      <c r="P68" s="4"/>
      <c r="Q68" s="33"/>
      <c r="R68" s="33"/>
      <c r="S68" s="33"/>
    </row>
    <row r="69" spans="1:19" ht="15" customHeight="1" x14ac:dyDescent="0.15">
      <c r="A69" s="130"/>
      <c r="B69" s="127"/>
      <c r="C69" s="128"/>
      <c r="D69" s="99" t="s">
        <v>101</v>
      </c>
      <c r="E69" s="99">
        <v>80</v>
      </c>
      <c r="F69" s="99" t="s">
        <v>41</v>
      </c>
      <c r="G69" s="99">
        <v>5</v>
      </c>
      <c r="H69" s="99" t="s">
        <v>83</v>
      </c>
      <c r="I69" s="99">
        <v>2</v>
      </c>
      <c r="J69" s="99" t="s">
        <v>23</v>
      </c>
      <c r="K69" s="100">
        <f>E69*G69*I69</f>
        <v>800</v>
      </c>
      <c r="L69" s="99"/>
      <c r="M69" s="4"/>
      <c r="N69" s="4"/>
      <c r="O69" s="4"/>
      <c r="P69" s="4"/>
      <c r="Q69" s="33"/>
      <c r="R69" s="33"/>
      <c r="S69" s="33"/>
    </row>
    <row r="70" spans="1:19" ht="15" customHeight="1" x14ac:dyDescent="0.15">
      <c r="A70" s="130"/>
      <c r="B70" s="127"/>
      <c r="C70" s="128"/>
      <c r="D70" s="99" t="s">
        <v>102</v>
      </c>
      <c r="E70" s="99">
        <v>80</v>
      </c>
      <c r="F70" s="99" t="s">
        <v>41</v>
      </c>
      <c r="G70" s="99">
        <v>1</v>
      </c>
      <c r="H70" s="99" t="s">
        <v>81</v>
      </c>
      <c r="I70" s="99">
        <v>15</v>
      </c>
      <c r="J70" s="99" t="s">
        <v>23</v>
      </c>
      <c r="K70" s="100">
        <f t="shared" si="4"/>
        <v>1200</v>
      </c>
      <c r="L70" s="109"/>
      <c r="M70" s="4"/>
      <c r="N70" s="4"/>
      <c r="O70" s="4"/>
      <c r="P70" s="4"/>
      <c r="Q70" s="33"/>
      <c r="R70" s="33"/>
      <c r="S70" s="33"/>
    </row>
    <row r="71" spans="1:19" ht="15" customHeight="1" x14ac:dyDescent="0.15">
      <c r="A71" s="131"/>
      <c r="B71" s="100" t="s">
        <v>279</v>
      </c>
      <c r="C71" s="99" t="s">
        <v>233</v>
      </c>
      <c r="D71" s="99" t="s">
        <v>280</v>
      </c>
      <c r="E71" s="99">
        <v>1</v>
      </c>
      <c r="F71" s="99" t="s">
        <v>188</v>
      </c>
      <c r="G71" s="99">
        <v>1</v>
      </c>
      <c r="H71" s="99" t="s">
        <v>191</v>
      </c>
      <c r="I71" s="99">
        <v>2000</v>
      </c>
      <c r="J71" s="99" t="s">
        <v>186</v>
      </c>
      <c r="K71" s="100">
        <f t="shared" si="4"/>
        <v>2000</v>
      </c>
      <c r="L71" s="109"/>
      <c r="M71" s="5"/>
      <c r="N71" s="5"/>
      <c r="O71" s="5"/>
      <c r="P71" s="5"/>
      <c r="Q71" s="5"/>
      <c r="R71" s="5"/>
      <c r="S71" s="5"/>
    </row>
    <row r="72" spans="1:19" ht="17" x14ac:dyDescent="0.15">
      <c r="A72" s="132" t="s">
        <v>103</v>
      </c>
      <c r="B72" s="132"/>
      <c r="C72" s="132"/>
      <c r="D72" s="132"/>
      <c r="E72" s="132"/>
      <c r="F72" s="132"/>
      <c r="G72" s="132"/>
      <c r="H72" s="132"/>
      <c r="I72" s="132"/>
      <c r="J72" s="132"/>
      <c r="K72" s="23">
        <f>SUM(K38:K71)</f>
        <v>136870</v>
      </c>
      <c r="L72" s="37"/>
      <c r="M72" s="4"/>
      <c r="N72" s="4"/>
      <c r="O72" s="4"/>
      <c r="P72" s="4"/>
    </row>
    <row r="73" spans="1:19" ht="17" x14ac:dyDescent="0.15">
      <c r="A73" s="128" t="s">
        <v>322</v>
      </c>
      <c r="B73" s="101" t="s">
        <v>59</v>
      </c>
      <c r="C73" s="133" t="s">
        <v>11</v>
      </c>
      <c r="D73" s="133"/>
      <c r="E73" s="133" t="s">
        <v>11</v>
      </c>
      <c r="F73" s="133"/>
      <c r="G73" s="133"/>
      <c r="H73" s="133"/>
      <c r="I73" s="133"/>
      <c r="J73" s="133"/>
      <c r="K73" s="134"/>
      <c r="L73" s="99" t="s">
        <v>11</v>
      </c>
      <c r="M73" s="4"/>
      <c r="N73" s="4"/>
      <c r="O73" s="4"/>
      <c r="P73" s="4"/>
    </row>
    <row r="74" spans="1:19" ht="17" x14ac:dyDescent="0.15">
      <c r="A74" s="128"/>
      <c r="B74" s="102" t="s">
        <v>321</v>
      </c>
      <c r="C74" s="15" t="s">
        <v>213</v>
      </c>
      <c r="D74" s="99" t="s">
        <v>216</v>
      </c>
      <c r="E74" s="102">
        <v>50</v>
      </c>
      <c r="F74" s="102" t="s">
        <v>176</v>
      </c>
      <c r="G74" s="102">
        <v>1</v>
      </c>
      <c r="H74" s="102" t="s">
        <v>22</v>
      </c>
      <c r="I74" s="102">
        <v>1100</v>
      </c>
      <c r="J74" s="102" t="s">
        <v>23</v>
      </c>
      <c r="K74" s="102">
        <f>E74*G74*I74</f>
        <v>55000</v>
      </c>
      <c r="L74" s="99"/>
      <c r="M74" s="5"/>
      <c r="N74" s="5"/>
      <c r="O74" s="5"/>
      <c r="P74" s="5"/>
    </row>
    <row r="75" spans="1:19" ht="17" x14ac:dyDescent="0.15">
      <c r="A75" s="128"/>
      <c r="B75" s="102" t="s">
        <v>180</v>
      </c>
      <c r="C75" s="102"/>
      <c r="D75" s="102"/>
      <c r="E75" s="102">
        <v>50</v>
      </c>
      <c r="F75" s="102" t="s">
        <v>172</v>
      </c>
      <c r="G75" s="102">
        <v>2</v>
      </c>
      <c r="H75" s="102" t="s">
        <v>262</v>
      </c>
      <c r="I75" s="102">
        <v>198</v>
      </c>
      <c r="J75" s="102" t="s">
        <v>186</v>
      </c>
      <c r="K75" s="102">
        <f t="shared" ref="K75:K77" si="5">E75*G75*I75</f>
        <v>19800</v>
      </c>
      <c r="L75" s="99"/>
      <c r="M75" s="5"/>
      <c r="N75" s="5"/>
      <c r="O75" s="5"/>
      <c r="P75" s="5"/>
    </row>
    <row r="76" spans="1:19" ht="17" x14ac:dyDescent="0.15">
      <c r="A76" s="128"/>
      <c r="B76" s="102" t="s">
        <v>325</v>
      </c>
      <c r="C76" s="102"/>
      <c r="D76" s="102"/>
      <c r="E76" s="102">
        <v>50</v>
      </c>
      <c r="F76" s="102" t="s">
        <v>172</v>
      </c>
      <c r="G76" s="102">
        <v>2</v>
      </c>
      <c r="H76" s="102" t="s">
        <v>262</v>
      </c>
      <c r="I76" s="102">
        <v>298</v>
      </c>
      <c r="J76" s="102" t="s">
        <v>186</v>
      </c>
      <c r="K76" s="102">
        <f t="shared" si="5"/>
        <v>29800</v>
      </c>
      <c r="L76" s="99"/>
      <c r="M76" s="5"/>
      <c r="N76" s="5"/>
      <c r="O76" s="5"/>
      <c r="P76" s="5"/>
    </row>
    <row r="77" spans="1:19" ht="17" x14ac:dyDescent="0.15">
      <c r="A77" s="128"/>
      <c r="B77" s="102" t="s">
        <v>323</v>
      </c>
      <c r="C77" s="102" t="s">
        <v>324</v>
      </c>
      <c r="D77" s="102"/>
      <c r="E77" s="102">
        <v>2</v>
      </c>
      <c r="F77" s="102" t="s">
        <v>185</v>
      </c>
      <c r="G77" s="102">
        <v>1</v>
      </c>
      <c r="H77" s="102" t="s">
        <v>176</v>
      </c>
      <c r="I77" s="102">
        <v>12000</v>
      </c>
      <c r="J77" s="102" t="s">
        <v>23</v>
      </c>
      <c r="K77" s="102">
        <f t="shared" si="5"/>
        <v>24000</v>
      </c>
      <c r="L77" s="102"/>
      <c r="M77" s="4"/>
      <c r="N77" s="4"/>
      <c r="O77" s="4"/>
      <c r="P77" s="4"/>
      <c r="Q77" s="33"/>
      <c r="R77" s="33"/>
      <c r="S77" s="33"/>
    </row>
    <row r="78" spans="1:19" ht="17" x14ac:dyDescent="0.15">
      <c r="A78" s="136" t="s">
        <v>107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">
        <f>SUM(K74:K77)</f>
        <v>128600</v>
      </c>
      <c r="L78" s="34" t="s">
        <v>11</v>
      </c>
      <c r="M78" s="4"/>
      <c r="N78" s="4"/>
      <c r="O78" s="4"/>
      <c r="P78" s="4"/>
    </row>
    <row r="79" spans="1:19" ht="17" x14ac:dyDescent="0.15">
      <c r="A79" s="128" t="s">
        <v>318</v>
      </c>
      <c r="B79" s="101" t="s">
        <v>59</v>
      </c>
      <c r="C79" s="133" t="s">
        <v>11</v>
      </c>
      <c r="D79" s="133"/>
      <c r="E79" s="133" t="s">
        <v>11</v>
      </c>
      <c r="F79" s="133"/>
      <c r="G79" s="133"/>
      <c r="H79" s="133"/>
      <c r="I79" s="133"/>
      <c r="J79" s="133"/>
      <c r="K79" s="134"/>
      <c r="L79" s="99" t="s">
        <v>11</v>
      </c>
      <c r="M79" s="4"/>
      <c r="N79" s="4"/>
      <c r="O79" s="4"/>
      <c r="P79" s="4"/>
    </row>
    <row r="80" spans="1:19" ht="17" x14ac:dyDescent="0.15">
      <c r="A80" s="128"/>
      <c r="B80" s="102" t="s">
        <v>233</v>
      </c>
      <c r="C80" s="135" t="s">
        <v>234</v>
      </c>
      <c r="D80" s="135"/>
      <c r="E80" s="102">
        <v>1</v>
      </c>
      <c r="F80" s="102" t="s">
        <v>21</v>
      </c>
      <c r="G80" s="102">
        <v>1</v>
      </c>
      <c r="H80" s="102" t="s">
        <v>22</v>
      </c>
      <c r="I80" s="102">
        <v>100000</v>
      </c>
      <c r="J80" s="102" t="s">
        <v>23</v>
      </c>
      <c r="K80" s="102">
        <f>E80*G80*I80</f>
        <v>100000</v>
      </c>
      <c r="L80" s="99"/>
      <c r="M80" s="5"/>
      <c r="N80" s="5"/>
      <c r="O80" s="5"/>
      <c r="P80" s="5"/>
    </row>
    <row r="81" spans="1:19" ht="17" x14ac:dyDescent="0.15">
      <c r="A81" s="128"/>
      <c r="B81" s="102" t="s">
        <v>105</v>
      </c>
      <c r="C81" s="135"/>
      <c r="D81" s="135"/>
      <c r="E81" s="102">
        <v>1</v>
      </c>
      <c r="F81" s="102" t="s">
        <v>21</v>
      </c>
      <c r="G81" s="102">
        <v>1</v>
      </c>
      <c r="H81" s="102" t="s">
        <v>22</v>
      </c>
      <c r="I81" s="102">
        <v>500</v>
      </c>
      <c r="J81" s="102" t="s">
        <v>23</v>
      </c>
      <c r="K81" s="102">
        <f>E81*G81*I81</f>
        <v>500</v>
      </c>
      <c r="L81" s="102"/>
      <c r="M81" s="4"/>
      <c r="N81" s="4"/>
      <c r="O81" s="4"/>
      <c r="P81" s="4"/>
      <c r="Q81" s="33"/>
      <c r="R81" s="33"/>
      <c r="S81" s="33"/>
    </row>
    <row r="82" spans="1:19" ht="17" x14ac:dyDescent="0.15">
      <c r="A82" s="136" t="s">
        <v>107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">
        <f>SUM(K80:K81)</f>
        <v>100500</v>
      </c>
      <c r="L82" s="34" t="s">
        <v>11</v>
      </c>
      <c r="M82" s="4"/>
      <c r="N82" s="4"/>
      <c r="O82" s="4"/>
      <c r="P82" s="4"/>
    </row>
    <row r="83" spans="1:19" ht="17" x14ac:dyDescent="0.15">
      <c r="A83" s="129" t="s">
        <v>319</v>
      </c>
      <c r="B83" s="12" t="s">
        <v>109</v>
      </c>
      <c r="C83" s="137" t="s">
        <v>110</v>
      </c>
      <c r="D83" s="137"/>
      <c r="E83" s="137" t="s">
        <v>11</v>
      </c>
      <c r="F83" s="137"/>
      <c r="G83" s="137"/>
      <c r="H83" s="137"/>
      <c r="I83" s="137"/>
      <c r="J83" s="137"/>
      <c r="K83" s="138"/>
      <c r="L83" s="38" t="s">
        <v>11</v>
      </c>
      <c r="M83" s="4"/>
      <c r="N83" s="4"/>
      <c r="O83" s="4"/>
      <c r="P83" s="4"/>
    </row>
    <row r="84" spans="1:19" ht="15" customHeight="1" x14ac:dyDescent="0.15">
      <c r="A84" s="130"/>
      <c r="B84" s="128" t="s">
        <v>211</v>
      </c>
      <c r="C84" s="99" t="s">
        <v>112</v>
      </c>
      <c r="D84" s="99" t="s">
        <v>113</v>
      </c>
      <c r="E84" s="99">
        <v>1</v>
      </c>
      <c r="F84" s="99" t="s">
        <v>54</v>
      </c>
      <c r="G84" s="99">
        <v>8</v>
      </c>
      <c r="H84" s="99" t="s">
        <v>114</v>
      </c>
      <c r="I84" s="99">
        <v>500</v>
      </c>
      <c r="J84" s="99" t="s">
        <v>23</v>
      </c>
      <c r="K84" s="100">
        <f>E84*G84*I84</f>
        <v>4000</v>
      </c>
      <c r="L84" s="99"/>
      <c r="M84" s="4"/>
      <c r="N84" s="4"/>
      <c r="O84" s="4"/>
      <c r="P84" s="4"/>
      <c r="Q84" s="33"/>
      <c r="R84" s="33"/>
      <c r="S84" s="33"/>
    </row>
    <row r="85" spans="1:19" ht="15" customHeight="1" x14ac:dyDescent="0.15">
      <c r="A85" s="130"/>
      <c r="B85" s="128"/>
      <c r="C85" s="128" t="s">
        <v>164</v>
      </c>
      <c r="D85" s="99" t="s">
        <v>200</v>
      </c>
      <c r="E85" s="99">
        <v>1</v>
      </c>
      <c r="F85" s="99" t="s">
        <v>54</v>
      </c>
      <c r="G85" s="99">
        <v>2</v>
      </c>
      <c r="H85" s="99" t="s">
        <v>114</v>
      </c>
      <c r="I85" s="99">
        <v>500</v>
      </c>
      <c r="J85" s="99" t="s">
        <v>23</v>
      </c>
      <c r="K85" s="100">
        <f t="shared" ref="K85:K97" si="6">E85*G85*I85</f>
        <v>1000</v>
      </c>
      <c r="L85" s="99"/>
      <c r="M85" s="4"/>
      <c r="N85" s="4"/>
      <c r="O85" s="4"/>
      <c r="P85" s="4"/>
      <c r="Q85" s="33"/>
      <c r="R85" s="33"/>
      <c r="S85" s="33"/>
    </row>
    <row r="86" spans="1:19" ht="15" customHeight="1" x14ac:dyDescent="0.15">
      <c r="A86" s="130"/>
      <c r="B86" s="128"/>
      <c r="C86" s="128"/>
      <c r="D86" s="99" t="s">
        <v>201</v>
      </c>
      <c r="E86" s="99">
        <v>1</v>
      </c>
      <c r="F86" s="99" t="s">
        <v>54</v>
      </c>
      <c r="G86" s="99">
        <v>4</v>
      </c>
      <c r="H86" s="99" t="s">
        <v>202</v>
      </c>
      <c r="I86" s="99">
        <v>500</v>
      </c>
      <c r="J86" s="99" t="s">
        <v>23</v>
      </c>
      <c r="K86" s="100">
        <f t="shared" si="6"/>
        <v>2000</v>
      </c>
      <c r="L86" s="99"/>
      <c r="M86" s="4"/>
      <c r="N86" s="4"/>
      <c r="O86" s="4"/>
      <c r="P86" s="4"/>
      <c r="Q86" s="33"/>
      <c r="R86" s="33"/>
      <c r="S86" s="33"/>
    </row>
    <row r="87" spans="1:19" ht="15" customHeight="1" x14ac:dyDescent="0.15">
      <c r="A87" s="130"/>
      <c r="B87" s="128"/>
      <c r="C87" s="128"/>
      <c r="D87" s="99" t="s">
        <v>232</v>
      </c>
      <c r="E87" s="99">
        <v>8</v>
      </c>
      <c r="F87" s="99" t="s">
        <v>54</v>
      </c>
      <c r="G87" s="99">
        <v>1</v>
      </c>
      <c r="H87" s="99" t="s">
        <v>114</v>
      </c>
      <c r="I87" s="99">
        <v>400</v>
      </c>
      <c r="J87" s="99" t="s">
        <v>23</v>
      </c>
      <c r="K87" s="100">
        <f t="shared" si="6"/>
        <v>3200</v>
      </c>
      <c r="L87" s="99" t="s">
        <v>237</v>
      </c>
      <c r="M87" s="5"/>
      <c r="N87" s="5"/>
      <c r="O87" s="5"/>
      <c r="P87" s="5"/>
      <c r="Q87" s="5"/>
      <c r="R87" s="5"/>
      <c r="S87" s="5"/>
    </row>
    <row r="88" spans="1:19" ht="15" customHeight="1" x14ac:dyDescent="0.15">
      <c r="A88" s="130"/>
      <c r="B88" s="128"/>
      <c r="C88" s="128"/>
      <c r="D88" s="99" t="s">
        <v>203</v>
      </c>
      <c r="E88" s="99">
        <v>5</v>
      </c>
      <c r="F88" s="99" t="s">
        <v>54</v>
      </c>
      <c r="G88" s="99">
        <v>1</v>
      </c>
      <c r="H88" s="99" t="s">
        <v>114</v>
      </c>
      <c r="I88" s="99">
        <v>400</v>
      </c>
      <c r="J88" s="99" t="s">
        <v>23</v>
      </c>
      <c r="K88" s="100">
        <f t="shared" si="6"/>
        <v>2000</v>
      </c>
      <c r="L88" s="99"/>
      <c r="M88" s="5"/>
      <c r="N88" s="5"/>
      <c r="O88" s="5"/>
      <c r="P88" s="5"/>
      <c r="Q88" s="5"/>
      <c r="R88" s="5"/>
      <c r="S88" s="5"/>
    </row>
    <row r="89" spans="1:19" ht="15" customHeight="1" x14ac:dyDescent="0.15">
      <c r="A89" s="130"/>
      <c r="B89" s="128"/>
      <c r="C89" s="128"/>
      <c r="D89" s="99" t="s">
        <v>204</v>
      </c>
      <c r="E89" s="99">
        <v>5</v>
      </c>
      <c r="F89" s="99" t="s">
        <v>54</v>
      </c>
      <c r="G89" s="99">
        <v>1</v>
      </c>
      <c r="H89" s="99" t="s">
        <v>114</v>
      </c>
      <c r="I89" s="99">
        <v>400</v>
      </c>
      <c r="J89" s="99" t="s">
        <v>23</v>
      </c>
      <c r="K89" s="100">
        <f t="shared" si="6"/>
        <v>2000</v>
      </c>
      <c r="L89" s="99"/>
      <c r="M89" s="4"/>
      <c r="N89" s="4"/>
      <c r="O89" s="4"/>
      <c r="P89" s="4"/>
      <c r="Q89" s="33"/>
      <c r="R89" s="33"/>
      <c r="S89" s="33"/>
    </row>
    <row r="90" spans="1:19" ht="15" customHeight="1" x14ac:dyDescent="0.15">
      <c r="A90" s="130"/>
      <c r="B90" s="128"/>
      <c r="C90" s="128" t="s">
        <v>163</v>
      </c>
      <c r="D90" s="99" t="s">
        <v>206</v>
      </c>
      <c r="E90" s="99">
        <v>5</v>
      </c>
      <c r="F90" s="99" t="s">
        <v>55</v>
      </c>
      <c r="G90" s="99">
        <v>2</v>
      </c>
      <c r="H90" s="99" t="s">
        <v>43</v>
      </c>
      <c r="I90" s="99">
        <v>400</v>
      </c>
      <c r="J90" s="99" t="s">
        <v>23</v>
      </c>
      <c r="K90" s="100">
        <f t="shared" si="6"/>
        <v>4000</v>
      </c>
      <c r="L90" s="99"/>
      <c r="M90" s="4"/>
      <c r="N90" s="4"/>
      <c r="O90" s="4"/>
      <c r="P90" s="4"/>
      <c r="Q90" s="33"/>
      <c r="R90" s="33"/>
      <c r="S90" s="33"/>
    </row>
    <row r="91" spans="1:19" ht="17" x14ac:dyDescent="0.15">
      <c r="A91" s="130"/>
      <c r="B91" s="128"/>
      <c r="C91" s="128"/>
      <c r="D91" s="99" t="s">
        <v>205</v>
      </c>
      <c r="E91" s="99">
        <v>3</v>
      </c>
      <c r="F91" s="99" t="s">
        <v>54</v>
      </c>
      <c r="G91" s="99">
        <v>2</v>
      </c>
      <c r="H91" s="99" t="s">
        <v>114</v>
      </c>
      <c r="I91" s="99">
        <v>500</v>
      </c>
      <c r="J91" s="99" t="s">
        <v>23</v>
      </c>
      <c r="K91" s="100">
        <f t="shared" si="6"/>
        <v>3000</v>
      </c>
      <c r="L91" s="99"/>
      <c r="M91" s="4"/>
      <c r="N91" s="4"/>
      <c r="O91" s="4"/>
      <c r="P91" s="4"/>
      <c r="Q91" s="33"/>
      <c r="R91" s="33"/>
      <c r="S91" s="33"/>
    </row>
    <row r="92" spans="1:19" ht="34" x14ac:dyDescent="0.15">
      <c r="A92" s="130"/>
      <c r="B92" s="128"/>
      <c r="C92" s="128"/>
      <c r="D92" s="99" t="s">
        <v>207</v>
      </c>
      <c r="E92" s="99">
        <v>5</v>
      </c>
      <c r="F92" s="99" t="s">
        <v>54</v>
      </c>
      <c r="G92" s="99">
        <v>2</v>
      </c>
      <c r="H92" s="99" t="s">
        <v>114</v>
      </c>
      <c r="I92" s="99">
        <v>400</v>
      </c>
      <c r="J92" s="99" t="s">
        <v>23</v>
      </c>
      <c r="K92" s="100">
        <f t="shared" si="6"/>
        <v>4000</v>
      </c>
      <c r="L92" s="99"/>
      <c r="M92" s="4"/>
      <c r="N92" s="4"/>
      <c r="O92" s="4"/>
      <c r="P92" s="4"/>
      <c r="Q92" s="33"/>
      <c r="R92" s="33"/>
      <c r="S92" s="33"/>
    </row>
    <row r="93" spans="1:19" ht="17" x14ac:dyDescent="0.15">
      <c r="A93" s="130"/>
      <c r="B93" s="128"/>
      <c r="C93" s="128" t="s">
        <v>117</v>
      </c>
      <c r="D93" s="99" t="s">
        <v>208</v>
      </c>
      <c r="E93" s="99">
        <v>2</v>
      </c>
      <c r="F93" s="99" t="s">
        <v>54</v>
      </c>
      <c r="G93" s="99">
        <v>1</v>
      </c>
      <c r="H93" s="99" t="s">
        <v>114</v>
      </c>
      <c r="I93" s="99">
        <v>500</v>
      </c>
      <c r="J93" s="99" t="s">
        <v>23</v>
      </c>
      <c r="K93" s="100">
        <f t="shared" si="6"/>
        <v>1000</v>
      </c>
      <c r="L93" s="99"/>
      <c r="M93" s="4"/>
      <c r="N93" s="4"/>
      <c r="O93" s="4"/>
      <c r="P93" s="4"/>
      <c r="Q93" s="33"/>
      <c r="R93" s="33"/>
      <c r="S93" s="33"/>
    </row>
    <row r="94" spans="1:19" ht="17" x14ac:dyDescent="0.15">
      <c r="A94" s="130"/>
      <c r="B94" s="128"/>
      <c r="C94" s="128"/>
      <c r="D94" s="99" t="s">
        <v>118</v>
      </c>
      <c r="E94" s="99">
        <v>3</v>
      </c>
      <c r="F94" s="99" t="s">
        <v>54</v>
      </c>
      <c r="G94" s="99">
        <v>1</v>
      </c>
      <c r="H94" s="99" t="s">
        <v>114</v>
      </c>
      <c r="I94" s="99">
        <v>400</v>
      </c>
      <c r="J94" s="99" t="s">
        <v>23</v>
      </c>
      <c r="K94" s="100">
        <f t="shared" si="6"/>
        <v>1200</v>
      </c>
      <c r="L94" s="99"/>
      <c r="M94" s="4"/>
      <c r="N94" s="4"/>
      <c r="O94" s="4"/>
      <c r="P94" s="4"/>
      <c r="Q94" s="33"/>
      <c r="R94" s="33"/>
      <c r="S94" s="33"/>
    </row>
    <row r="95" spans="1:19" ht="17" x14ac:dyDescent="0.15">
      <c r="A95" s="130"/>
      <c r="B95" s="128"/>
      <c r="C95" s="99" t="s">
        <v>119</v>
      </c>
      <c r="D95" s="99" t="s">
        <v>209</v>
      </c>
      <c r="E95" s="99">
        <v>3</v>
      </c>
      <c r="F95" s="99" t="s">
        <v>55</v>
      </c>
      <c r="G95" s="99">
        <v>1</v>
      </c>
      <c r="H95" s="99" t="s">
        <v>43</v>
      </c>
      <c r="I95" s="99">
        <v>500</v>
      </c>
      <c r="J95" s="99" t="s">
        <v>23</v>
      </c>
      <c r="K95" s="100">
        <f t="shared" si="6"/>
        <v>1500</v>
      </c>
      <c r="L95" s="99"/>
      <c r="M95" s="4"/>
      <c r="N95" s="4"/>
      <c r="O95" s="4"/>
      <c r="P95" s="4"/>
      <c r="Q95" s="33"/>
      <c r="R95" s="33"/>
      <c r="S95" s="33"/>
    </row>
    <row r="96" spans="1:19" ht="17" x14ac:dyDescent="0.15">
      <c r="A96" s="130"/>
      <c r="B96" s="129" t="s">
        <v>290</v>
      </c>
      <c r="C96" s="99" t="s">
        <v>291</v>
      </c>
      <c r="D96" s="99"/>
      <c r="E96" s="99">
        <v>3</v>
      </c>
      <c r="F96" s="99" t="s">
        <v>172</v>
      </c>
      <c r="G96" s="99">
        <v>5</v>
      </c>
      <c r="H96" s="99" t="s">
        <v>185</v>
      </c>
      <c r="I96" s="99">
        <v>500</v>
      </c>
      <c r="J96" s="99" t="s">
        <v>23</v>
      </c>
      <c r="K96" s="100">
        <f t="shared" si="6"/>
        <v>7500</v>
      </c>
      <c r="L96" s="99"/>
      <c r="M96" s="5"/>
      <c r="N96" s="5"/>
      <c r="O96" s="5"/>
      <c r="P96" s="5"/>
      <c r="Q96" s="5"/>
      <c r="R96" s="5"/>
      <c r="S96" s="5"/>
    </row>
    <row r="97" spans="1:19" ht="17" x14ac:dyDescent="0.15">
      <c r="A97" s="130"/>
      <c r="B97" s="131"/>
      <c r="C97" s="99" t="s">
        <v>120</v>
      </c>
      <c r="D97" s="99" t="s">
        <v>210</v>
      </c>
      <c r="E97" s="99">
        <v>3</v>
      </c>
      <c r="F97" s="99" t="s">
        <v>54</v>
      </c>
      <c r="G97" s="99">
        <v>1</v>
      </c>
      <c r="H97" s="99" t="s">
        <v>121</v>
      </c>
      <c r="I97" s="99">
        <v>2000</v>
      </c>
      <c r="J97" s="99" t="s">
        <v>122</v>
      </c>
      <c r="K97" s="100">
        <f t="shared" si="6"/>
        <v>6000</v>
      </c>
      <c r="L97" s="99"/>
      <c r="M97" s="5"/>
      <c r="N97" s="5"/>
      <c r="O97" s="5"/>
      <c r="P97" s="5"/>
      <c r="Q97" s="5"/>
      <c r="R97" s="5"/>
      <c r="S97" s="5"/>
    </row>
    <row r="98" spans="1:19" ht="17" x14ac:dyDescent="0.15">
      <c r="A98" s="115" t="s">
        <v>123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3">
        <f>SUM(K84:K97)</f>
        <v>42400</v>
      </c>
      <c r="L98" s="37"/>
      <c r="M98" s="4"/>
      <c r="N98" s="4"/>
      <c r="O98" s="4"/>
      <c r="P98" s="4"/>
    </row>
    <row r="99" spans="1:19" ht="17" x14ac:dyDescent="0.15">
      <c r="A99" s="139" t="s">
        <v>124</v>
      </c>
      <c r="B99" s="139"/>
      <c r="C99" s="139"/>
      <c r="D99" s="139"/>
      <c r="E99" s="139"/>
      <c r="F99" s="139"/>
      <c r="G99" s="139"/>
      <c r="H99" s="139"/>
      <c r="I99" s="139"/>
      <c r="J99" s="139"/>
      <c r="K99" s="24">
        <f>K15+K21+K32+K36+K72+K82+K98+K78</f>
        <v>2645070</v>
      </c>
      <c r="L99" s="39" t="s">
        <v>320</v>
      </c>
      <c r="M99" s="4"/>
      <c r="N99" s="4"/>
      <c r="O99" s="4"/>
      <c r="P99" s="4"/>
    </row>
    <row r="100" spans="1:19" ht="17" x14ac:dyDescent="0.15">
      <c r="A100" s="139" t="s">
        <v>126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24">
        <f>K99*5%</f>
        <v>132253.5</v>
      </c>
      <c r="L100" s="39" t="s">
        <v>11</v>
      </c>
      <c r="M100" s="4"/>
      <c r="N100" s="4"/>
      <c r="O100" s="4"/>
      <c r="P100" s="4"/>
    </row>
    <row r="101" spans="1:19" ht="17" x14ac:dyDescent="0.15">
      <c r="A101" s="139" t="s">
        <v>127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24" t="s">
        <v>212</v>
      </c>
      <c r="L101" s="40" t="s">
        <v>11</v>
      </c>
      <c r="M101" s="4"/>
      <c r="N101" s="4"/>
      <c r="O101" s="4"/>
      <c r="P101" s="4"/>
    </row>
    <row r="102" spans="1:19" ht="17" x14ac:dyDescent="0.15">
      <c r="A102" s="139" t="s">
        <v>129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25">
        <f>(K99+K100)*6%</f>
        <v>166639.41</v>
      </c>
      <c r="L102" s="39"/>
      <c r="M102" s="4"/>
      <c r="N102" s="4"/>
      <c r="O102" s="4"/>
      <c r="P102" s="4"/>
    </row>
    <row r="103" spans="1:19" ht="18" x14ac:dyDescent="0.15">
      <c r="A103" s="140" t="s">
        <v>1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26">
        <f>K99+K100+K102</f>
        <v>2943962.91</v>
      </c>
      <c r="L103" s="41"/>
      <c r="M103" s="4"/>
      <c r="N103" s="4"/>
      <c r="O103" s="4"/>
      <c r="P103" s="4"/>
    </row>
    <row r="104" spans="1:19" x14ac:dyDescent="0.15">
      <c r="A104" s="4"/>
      <c r="B104" s="4"/>
      <c r="C104" s="27"/>
      <c r="D104" s="27"/>
      <c r="E104" s="4"/>
      <c r="F104" s="4"/>
      <c r="G104" s="4"/>
      <c r="H104" s="4"/>
      <c r="I104" s="4"/>
      <c r="J104" s="4"/>
      <c r="K104" s="28"/>
      <c r="L104" s="42"/>
      <c r="M104" s="4"/>
      <c r="N104" s="4"/>
      <c r="O104" s="4"/>
      <c r="P104" s="4"/>
    </row>
    <row r="105" spans="1:19" ht="17" x14ac:dyDescent="0.15">
      <c r="A105" s="4"/>
      <c r="B105" s="4"/>
      <c r="C105" s="27"/>
      <c r="D105" s="27"/>
      <c r="E105" s="4"/>
      <c r="F105" s="4"/>
      <c r="G105" s="4"/>
      <c r="H105" s="4"/>
      <c r="I105" s="4"/>
      <c r="J105" s="4"/>
      <c r="K105" s="29"/>
      <c r="L105" s="42"/>
      <c r="M105" s="4"/>
      <c r="N105" s="4"/>
      <c r="O105" s="4"/>
      <c r="P105" s="4"/>
    </row>
    <row r="106" spans="1:19" ht="17" x14ac:dyDescent="0.15">
      <c r="A106" s="4"/>
      <c r="B106" s="4"/>
      <c r="C106" s="27"/>
      <c r="D106" s="27"/>
      <c r="E106" s="4"/>
      <c r="F106" s="4"/>
      <c r="G106" s="4"/>
      <c r="H106" s="4"/>
      <c r="I106" s="4"/>
      <c r="J106" s="4"/>
      <c r="K106" s="30"/>
      <c r="L106" s="42"/>
      <c r="M106" s="4"/>
      <c r="N106" s="4"/>
      <c r="O106" s="4"/>
      <c r="P106" s="4"/>
    </row>
    <row r="107" spans="1:19" ht="17" x14ac:dyDescent="0.15">
      <c r="A107" s="4"/>
      <c r="B107" s="4"/>
      <c r="C107" s="27"/>
      <c r="D107" s="27"/>
      <c r="E107" s="4"/>
      <c r="F107" s="4"/>
      <c r="G107" s="4"/>
      <c r="H107" s="4"/>
      <c r="I107" s="4"/>
      <c r="J107" s="4"/>
      <c r="K107" s="29"/>
      <c r="L107" s="42"/>
      <c r="M107" s="4"/>
      <c r="N107" s="4"/>
      <c r="O107" s="4"/>
      <c r="P107" s="4"/>
    </row>
    <row r="108" spans="1:19" x14ac:dyDescent="0.15">
      <c r="A108" s="4"/>
      <c r="B108" s="4"/>
      <c r="C108" s="27"/>
      <c r="D108" s="27"/>
      <c r="E108" s="4"/>
      <c r="F108" s="4"/>
      <c r="G108" s="4"/>
      <c r="H108" s="4"/>
      <c r="I108" s="4"/>
      <c r="J108" s="4"/>
      <c r="K108" s="28"/>
      <c r="L108" s="42"/>
      <c r="M108" s="4"/>
      <c r="N108" s="4"/>
      <c r="O108" s="4"/>
      <c r="P108" s="4"/>
    </row>
    <row r="109" spans="1:19" x14ac:dyDescent="0.15">
      <c r="A109" s="4"/>
      <c r="B109" s="4"/>
      <c r="C109" s="27"/>
      <c r="D109" s="27"/>
      <c r="E109" s="4"/>
      <c r="F109" s="4"/>
      <c r="G109" s="4"/>
      <c r="H109" s="4"/>
      <c r="I109" s="4"/>
      <c r="J109" s="4"/>
      <c r="K109" s="28"/>
      <c r="L109" s="42"/>
      <c r="M109" s="4"/>
      <c r="N109" s="4"/>
      <c r="O109" s="4"/>
      <c r="P109" s="4"/>
    </row>
    <row r="110" spans="1:19" x14ac:dyDescent="0.15">
      <c r="A110" s="4"/>
      <c r="B110" s="4"/>
      <c r="C110" s="27"/>
      <c r="D110" s="27"/>
      <c r="E110" s="4"/>
      <c r="F110" s="4"/>
      <c r="G110" s="4"/>
      <c r="H110" s="4"/>
      <c r="I110" s="4"/>
      <c r="J110" s="4"/>
      <c r="K110" s="28"/>
      <c r="L110" s="42"/>
      <c r="M110" s="4"/>
      <c r="N110" s="4"/>
      <c r="O110" s="4"/>
      <c r="P110" s="4"/>
    </row>
    <row r="111" spans="1:19" x14ac:dyDescent="0.15">
      <c r="A111" s="4"/>
      <c r="B111" s="4"/>
      <c r="C111" s="27"/>
      <c r="D111" s="27"/>
      <c r="E111" s="4"/>
      <c r="F111" s="4"/>
      <c r="G111" s="4"/>
      <c r="H111" s="4"/>
      <c r="I111" s="4"/>
      <c r="J111" s="4"/>
      <c r="K111" s="28"/>
      <c r="L111" s="42"/>
      <c r="M111" s="4"/>
      <c r="N111" s="4"/>
      <c r="O111" s="4"/>
      <c r="P111" s="4"/>
    </row>
    <row r="112" spans="1:19" x14ac:dyDescent="0.15">
      <c r="A112" s="4"/>
      <c r="B112" s="4"/>
      <c r="C112" s="27"/>
      <c r="D112" s="27"/>
      <c r="E112" s="4"/>
      <c r="F112" s="4"/>
      <c r="G112" s="4"/>
      <c r="H112" s="4"/>
      <c r="I112" s="4"/>
      <c r="J112" s="4"/>
      <c r="K112" s="28"/>
      <c r="L112" s="42"/>
      <c r="M112" s="4"/>
      <c r="N112" s="4"/>
      <c r="O112" s="4"/>
      <c r="P112" s="4"/>
    </row>
    <row r="113" spans="1:16" x14ac:dyDescent="0.15">
      <c r="A113" s="4"/>
      <c r="B113" s="4"/>
      <c r="C113" s="27"/>
      <c r="D113" s="27"/>
      <c r="E113" s="4"/>
      <c r="F113" s="4"/>
      <c r="G113" s="4"/>
      <c r="H113" s="4"/>
      <c r="I113" s="4"/>
      <c r="J113" s="4"/>
      <c r="K113" s="28"/>
      <c r="L113" s="42"/>
      <c r="M113" s="4"/>
      <c r="N113" s="4"/>
      <c r="O113" s="4"/>
      <c r="P113" s="4"/>
    </row>
    <row r="114" spans="1:16" x14ac:dyDescent="0.15">
      <c r="A114" s="4"/>
      <c r="B114" s="4"/>
      <c r="C114" s="27"/>
      <c r="D114" s="27"/>
      <c r="E114" s="4"/>
      <c r="F114" s="4"/>
      <c r="G114" s="4"/>
      <c r="H114" s="4"/>
      <c r="I114" s="4"/>
      <c r="J114" s="4"/>
      <c r="K114" s="28"/>
      <c r="L114" s="42"/>
      <c r="M114" s="4"/>
      <c r="N114" s="4"/>
      <c r="O114" s="4"/>
      <c r="P114" s="4"/>
    </row>
    <row r="115" spans="1:16" x14ac:dyDescent="0.15">
      <c r="A115" s="4"/>
      <c r="B115" s="4"/>
      <c r="C115" s="27"/>
      <c r="D115" s="27"/>
      <c r="E115" s="4"/>
      <c r="F115" s="4"/>
      <c r="G115" s="4"/>
      <c r="H115" s="4"/>
      <c r="I115" s="4"/>
      <c r="J115" s="4"/>
      <c r="K115" s="28"/>
      <c r="L115" s="42"/>
      <c r="M115" s="4"/>
      <c r="N115" s="4"/>
      <c r="O115" s="4"/>
      <c r="P115" s="4"/>
    </row>
    <row r="116" spans="1:16" x14ac:dyDescent="0.15">
      <c r="A116" s="4"/>
      <c r="B116" s="4"/>
      <c r="C116" s="27"/>
      <c r="D116" s="27"/>
      <c r="E116" s="4"/>
      <c r="F116" s="4"/>
      <c r="G116" s="4"/>
      <c r="H116" s="4"/>
      <c r="I116" s="4"/>
      <c r="J116" s="4"/>
      <c r="K116" s="28"/>
      <c r="L116" s="42"/>
      <c r="M116" s="4"/>
      <c r="N116" s="4"/>
      <c r="O116" s="4"/>
      <c r="P116" s="4"/>
    </row>
    <row r="117" spans="1:16" x14ac:dyDescent="0.15">
      <c r="A117" s="4"/>
      <c r="B117" s="4"/>
      <c r="C117" s="27"/>
      <c r="D117" s="27"/>
      <c r="E117" s="4"/>
      <c r="F117" s="4"/>
      <c r="G117" s="4"/>
      <c r="H117" s="4"/>
      <c r="I117" s="4"/>
      <c r="J117" s="4"/>
      <c r="K117" s="28"/>
      <c r="L117" s="42"/>
      <c r="M117" s="4"/>
      <c r="N117" s="4"/>
      <c r="O117" s="4"/>
      <c r="P117" s="4"/>
    </row>
    <row r="118" spans="1:16" x14ac:dyDescent="0.15">
      <c r="A118" s="4"/>
      <c r="B118" s="4"/>
      <c r="C118" s="27"/>
      <c r="D118" s="27"/>
      <c r="E118" s="4"/>
      <c r="F118" s="4"/>
      <c r="G118" s="4"/>
      <c r="H118" s="4"/>
      <c r="I118" s="4"/>
      <c r="J118" s="4"/>
      <c r="K118" s="28"/>
      <c r="L118" s="42"/>
      <c r="M118" s="4"/>
      <c r="N118" s="4"/>
      <c r="O118" s="4"/>
      <c r="P118" s="4"/>
    </row>
    <row r="119" spans="1:16" x14ac:dyDescent="0.15">
      <c r="A119" s="4"/>
      <c r="B119" s="4"/>
      <c r="C119" s="27"/>
      <c r="D119" s="27"/>
      <c r="E119" s="4"/>
      <c r="F119" s="4"/>
      <c r="G119" s="4"/>
      <c r="H119" s="4"/>
      <c r="I119" s="4"/>
      <c r="J119" s="4"/>
      <c r="K119" s="28"/>
      <c r="L119" s="42"/>
      <c r="M119" s="4"/>
      <c r="N119" s="4"/>
      <c r="O119" s="4"/>
      <c r="P119" s="4"/>
    </row>
    <row r="120" spans="1:16" x14ac:dyDescent="0.15">
      <c r="A120" s="4"/>
      <c r="B120" s="4"/>
      <c r="C120" s="27"/>
      <c r="D120" s="27"/>
      <c r="E120" s="4"/>
      <c r="F120" s="4"/>
      <c r="G120" s="4"/>
      <c r="H120" s="4"/>
      <c r="I120" s="4"/>
      <c r="J120" s="4"/>
      <c r="K120" s="28"/>
      <c r="L120" s="42"/>
      <c r="M120" s="4"/>
      <c r="N120" s="4"/>
      <c r="O120" s="4"/>
      <c r="P120" s="4"/>
    </row>
    <row r="121" spans="1:16" x14ac:dyDescent="0.15">
      <c r="A121" s="4"/>
      <c r="B121" s="4"/>
      <c r="C121" s="27"/>
      <c r="D121" s="27"/>
      <c r="E121" s="4"/>
      <c r="F121" s="4"/>
      <c r="G121" s="4"/>
      <c r="H121" s="4"/>
      <c r="I121" s="4"/>
      <c r="J121" s="4"/>
      <c r="K121" s="28"/>
      <c r="L121" s="42"/>
      <c r="M121" s="4"/>
      <c r="N121" s="4"/>
      <c r="O121" s="4"/>
      <c r="P121" s="4"/>
    </row>
    <row r="122" spans="1:16" x14ac:dyDescent="0.15">
      <c r="A122" s="4"/>
      <c r="B122" s="4"/>
      <c r="C122" s="27"/>
      <c r="D122" s="27"/>
      <c r="E122" s="4"/>
      <c r="F122" s="4"/>
      <c r="G122" s="4"/>
      <c r="H122" s="4"/>
      <c r="I122" s="4"/>
      <c r="J122" s="4"/>
      <c r="K122" s="28"/>
      <c r="L122" s="42"/>
      <c r="M122" s="4"/>
      <c r="N122" s="4"/>
      <c r="O122" s="4"/>
      <c r="P122" s="4"/>
    </row>
    <row r="123" spans="1:16" x14ac:dyDescent="0.15">
      <c r="A123" s="4"/>
      <c r="B123" s="4"/>
      <c r="C123" s="27"/>
      <c r="D123" s="27"/>
      <c r="E123" s="4"/>
      <c r="F123" s="4"/>
      <c r="G123" s="4"/>
      <c r="H123" s="4"/>
      <c r="I123" s="4"/>
      <c r="J123" s="4"/>
      <c r="K123" s="28"/>
      <c r="L123" s="42"/>
      <c r="M123" s="4"/>
      <c r="N123" s="4"/>
      <c r="O123" s="4"/>
      <c r="P123" s="4"/>
    </row>
    <row r="124" spans="1:16" x14ac:dyDescent="0.15">
      <c r="A124" s="4"/>
      <c r="B124" s="4"/>
      <c r="C124" s="27"/>
      <c r="D124" s="27"/>
      <c r="E124" s="4"/>
      <c r="F124" s="4"/>
      <c r="G124" s="4"/>
      <c r="H124" s="4"/>
      <c r="I124" s="4"/>
      <c r="J124" s="4"/>
      <c r="K124" s="28"/>
      <c r="L124" s="42"/>
      <c r="M124" s="4"/>
      <c r="N124" s="4"/>
      <c r="O124" s="4"/>
      <c r="P124" s="4"/>
    </row>
    <row r="125" spans="1:16" x14ac:dyDescent="0.15">
      <c r="A125" s="4"/>
      <c r="B125" s="4"/>
      <c r="C125" s="27"/>
      <c r="D125" s="27"/>
      <c r="E125" s="4"/>
      <c r="F125" s="4"/>
      <c r="G125" s="4"/>
      <c r="H125" s="4"/>
      <c r="I125" s="4"/>
      <c r="J125" s="4"/>
      <c r="K125" s="28"/>
      <c r="L125" s="42"/>
      <c r="M125" s="4"/>
      <c r="N125" s="4"/>
      <c r="O125" s="4"/>
      <c r="P125" s="4"/>
    </row>
    <row r="126" spans="1:16" x14ac:dyDescent="0.15">
      <c r="A126" s="4"/>
      <c r="B126" s="4"/>
      <c r="C126" s="27"/>
      <c r="D126" s="27"/>
      <c r="E126" s="4"/>
      <c r="F126" s="4"/>
      <c r="G126" s="4"/>
      <c r="H126" s="4"/>
      <c r="I126" s="4"/>
      <c r="J126" s="4"/>
      <c r="K126" s="28"/>
      <c r="L126" s="42"/>
      <c r="M126" s="4"/>
      <c r="N126" s="4"/>
      <c r="O126" s="4"/>
      <c r="P126" s="4"/>
    </row>
    <row r="127" spans="1:16" x14ac:dyDescent="0.15">
      <c r="A127" s="4"/>
      <c r="B127" s="4"/>
      <c r="C127" s="27"/>
      <c r="D127" s="27"/>
      <c r="E127" s="4"/>
      <c r="F127" s="4"/>
      <c r="G127" s="4"/>
      <c r="H127" s="4"/>
      <c r="I127" s="4"/>
      <c r="J127" s="4"/>
      <c r="K127" s="28"/>
      <c r="L127" s="42"/>
      <c r="M127" s="4"/>
      <c r="N127" s="4"/>
      <c r="O127" s="4"/>
      <c r="P127" s="4"/>
    </row>
    <row r="128" spans="1:16" x14ac:dyDescent="0.15">
      <c r="A128" s="4"/>
      <c r="B128" s="4"/>
      <c r="C128" s="27"/>
      <c r="D128" s="27"/>
      <c r="E128" s="4"/>
      <c r="F128" s="4"/>
      <c r="G128" s="4"/>
      <c r="H128" s="4"/>
      <c r="I128" s="4"/>
      <c r="J128" s="4"/>
      <c r="K128" s="28"/>
      <c r="L128" s="42"/>
      <c r="M128" s="4"/>
      <c r="N128" s="4"/>
      <c r="O128" s="4"/>
      <c r="P128" s="4"/>
    </row>
    <row r="129" spans="1:16" x14ac:dyDescent="0.15">
      <c r="A129" s="4"/>
      <c r="B129" s="4"/>
      <c r="C129" s="27"/>
      <c r="D129" s="27"/>
      <c r="E129" s="4"/>
      <c r="F129" s="4"/>
      <c r="G129" s="4"/>
      <c r="H129" s="4"/>
      <c r="I129" s="4"/>
      <c r="J129" s="4"/>
      <c r="K129" s="28"/>
      <c r="L129" s="42"/>
      <c r="M129" s="4"/>
      <c r="N129" s="4"/>
      <c r="O129" s="4"/>
      <c r="P129" s="4"/>
    </row>
    <row r="130" spans="1:16" x14ac:dyDescent="0.15">
      <c r="A130" s="4"/>
      <c r="B130" s="4"/>
      <c r="C130" s="27"/>
      <c r="D130" s="27"/>
      <c r="E130" s="4"/>
      <c r="F130" s="4"/>
      <c r="G130" s="4"/>
      <c r="H130" s="4"/>
      <c r="I130" s="4"/>
      <c r="J130" s="4"/>
      <c r="K130" s="28"/>
      <c r="L130" s="42"/>
      <c r="M130" s="4"/>
      <c r="N130" s="4"/>
      <c r="O130" s="4"/>
      <c r="P130" s="4"/>
    </row>
    <row r="131" spans="1:16" x14ac:dyDescent="0.15">
      <c r="A131" s="4"/>
      <c r="B131" s="4"/>
      <c r="C131" s="27"/>
      <c r="D131" s="27"/>
      <c r="E131" s="4"/>
      <c r="F131" s="4"/>
      <c r="G131" s="4"/>
      <c r="H131" s="4"/>
      <c r="I131" s="4"/>
      <c r="J131" s="4"/>
      <c r="K131" s="28"/>
      <c r="L131" s="42"/>
      <c r="M131" s="4"/>
      <c r="N131" s="4"/>
      <c r="O131" s="4"/>
      <c r="P131" s="4"/>
    </row>
    <row r="132" spans="1:16" x14ac:dyDescent="0.15">
      <c r="A132" s="4"/>
      <c r="B132" s="4"/>
      <c r="C132" s="27"/>
      <c r="D132" s="27"/>
      <c r="E132" s="4"/>
      <c r="F132" s="4"/>
      <c r="G132" s="4"/>
      <c r="H132" s="4"/>
      <c r="I132" s="4"/>
      <c r="J132" s="4"/>
      <c r="K132" s="28"/>
      <c r="L132" s="42"/>
      <c r="M132" s="4"/>
      <c r="N132" s="4"/>
      <c r="O132" s="4"/>
      <c r="P132" s="4"/>
    </row>
    <row r="133" spans="1:16" x14ac:dyDescent="0.15">
      <c r="A133" s="4"/>
      <c r="B133" s="4"/>
      <c r="C133" s="27"/>
      <c r="D133" s="27"/>
      <c r="E133" s="4"/>
      <c r="F133" s="4"/>
      <c r="G133" s="4"/>
      <c r="H133" s="4"/>
      <c r="I133" s="4"/>
      <c r="J133" s="4"/>
      <c r="K133" s="28"/>
      <c r="L133" s="42"/>
      <c r="M133" s="4"/>
      <c r="N133" s="4"/>
      <c r="O133" s="4"/>
      <c r="P133" s="4"/>
    </row>
    <row r="134" spans="1:16" x14ac:dyDescent="0.15">
      <c r="A134" s="4"/>
      <c r="B134" s="4"/>
      <c r="C134" s="27"/>
      <c r="D134" s="27"/>
      <c r="E134" s="4"/>
      <c r="F134" s="4"/>
      <c r="G134" s="4"/>
      <c r="H134" s="4"/>
      <c r="I134" s="4"/>
      <c r="J134" s="4"/>
      <c r="K134" s="28"/>
      <c r="L134" s="42"/>
      <c r="M134" s="4"/>
      <c r="N134" s="4"/>
      <c r="O134" s="4"/>
      <c r="P134" s="4"/>
    </row>
    <row r="135" spans="1:16" x14ac:dyDescent="0.15">
      <c r="A135" s="4"/>
      <c r="B135" s="4"/>
      <c r="C135" s="27"/>
      <c r="D135" s="27"/>
      <c r="E135" s="4"/>
      <c r="F135" s="4"/>
      <c r="G135" s="4"/>
      <c r="H135" s="4"/>
      <c r="I135" s="4"/>
      <c r="J135" s="4"/>
      <c r="K135" s="28"/>
      <c r="L135" s="42"/>
      <c r="M135" s="4"/>
      <c r="N135" s="4"/>
      <c r="O135" s="4"/>
      <c r="P135" s="4"/>
    </row>
    <row r="136" spans="1:16" x14ac:dyDescent="0.15">
      <c r="A136" s="4"/>
      <c r="B136" s="4"/>
      <c r="C136" s="27"/>
      <c r="D136" s="27"/>
      <c r="E136" s="4"/>
      <c r="F136" s="4"/>
      <c r="G136" s="4"/>
      <c r="H136" s="4"/>
      <c r="I136" s="4"/>
      <c r="J136" s="4"/>
      <c r="K136" s="28"/>
      <c r="L136" s="42"/>
      <c r="M136" s="4"/>
      <c r="N136" s="4"/>
      <c r="O136" s="4"/>
      <c r="P136" s="4"/>
    </row>
    <row r="137" spans="1:16" x14ac:dyDescent="0.15">
      <c r="A137" s="4"/>
      <c r="B137" s="4"/>
      <c r="C137" s="27"/>
      <c r="D137" s="27"/>
      <c r="E137" s="4"/>
      <c r="F137" s="4"/>
      <c r="G137" s="4"/>
      <c r="H137" s="4"/>
      <c r="I137" s="4"/>
      <c r="J137" s="4"/>
      <c r="K137" s="28"/>
      <c r="L137" s="42"/>
      <c r="M137" s="4"/>
      <c r="N137" s="4"/>
      <c r="O137" s="4"/>
      <c r="P137" s="4"/>
    </row>
    <row r="138" spans="1:16" x14ac:dyDescent="0.15">
      <c r="A138" s="4"/>
      <c r="B138" s="4"/>
      <c r="C138" s="27"/>
      <c r="D138" s="27"/>
      <c r="E138" s="4"/>
      <c r="F138" s="4"/>
      <c r="G138" s="4"/>
      <c r="H138" s="4"/>
      <c r="I138" s="4"/>
      <c r="J138" s="4"/>
      <c r="K138" s="28"/>
      <c r="L138" s="42"/>
      <c r="M138" s="4"/>
      <c r="N138" s="4"/>
      <c r="O138" s="4"/>
      <c r="P138" s="4"/>
    </row>
    <row r="139" spans="1:16" x14ac:dyDescent="0.15">
      <c r="A139" s="4"/>
      <c r="B139" s="4"/>
      <c r="C139" s="27"/>
      <c r="D139" s="27"/>
      <c r="E139" s="4"/>
      <c r="F139" s="4"/>
      <c r="G139" s="4"/>
      <c r="H139" s="4"/>
      <c r="I139" s="4"/>
      <c r="J139" s="4"/>
      <c r="K139" s="28"/>
      <c r="L139" s="42"/>
      <c r="M139" s="4"/>
      <c r="N139" s="4"/>
      <c r="O139" s="4"/>
      <c r="P139" s="4"/>
    </row>
    <row r="140" spans="1:16" x14ac:dyDescent="0.15">
      <c r="A140" s="4"/>
      <c r="B140" s="4"/>
      <c r="C140" s="27"/>
      <c r="D140" s="27"/>
      <c r="E140" s="4"/>
      <c r="F140" s="4"/>
      <c r="G140" s="4"/>
      <c r="H140" s="4"/>
      <c r="I140" s="4"/>
      <c r="J140" s="4"/>
      <c r="K140" s="28"/>
      <c r="L140" s="42"/>
      <c r="M140" s="4"/>
      <c r="N140" s="4"/>
      <c r="O140" s="4"/>
      <c r="P140" s="4"/>
    </row>
    <row r="141" spans="1:16" x14ac:dyDescent="0.15">
      <c r="A141" s="4"/>
      <c r="B141" s="4"/>
      <c r="C141" s="27"/>
      <c r="D141" s="27"/>
      <c r="E141" s="4"/>
      <c r="F141" s="4"/>
      <c r="G141" s="4"/>
      <c r="H141" s="4"/>
      <c r="I141" s="4"/>
      <c r="J141" s="4"/>
      <c r="K141" s="28"/>
      <c r="L141" s="42"/>
      <c r="M141" s="4"/>
      <c r="N141" s="4"/>
      <c r="O141" s="4"/>
      <c r="P141" s="4"/>
    </row>
    <row r="142" spans="1:16" x14ac:dyDescent="0.15">
      <c r="A142" s="4"/>
      <c r="B142" s="4"/>
      <c r="C142" s="27"/>
      <c r="D142" s="27"/>
      <c r="E142" s="4"/>
      <c r="F142" s="4"/>
      <c r="G142" s="4"/>
      <c r="H142" s="4"/>
      <c r="I142" s="4"/>
      <c r="J142" s="4"/>
      <c r="K142" s="28"/>
      <c r="L142" s="42"/>
      <c r="M142" s="4"/>
      <c r="N142" s="4"/>
      <c r="O142" s="4"/>
      <c r="P142" s="4"/>
    </row>
    <row r="143" spans="1:16" x14ac:dyDescent="0.15">
      <c r="A143" s="4"/>
      <c r="B143" s="4"/>
      <c r="C143" s="27"/>
      <c r="D143" s="27"/>
      <c r="E143" s="4"/>
      <c r="F143" s="4"/>
      <c r="G143" s="4"/>
      <c r="H143" s="4"/>
      <c r="I143" s="4"/>
      <c r="J143" s="4"/>
      <c r="K143" s="28"/>
      <c r="L143" s="42"/>
      <c r="M143" s="4"/>
      <c r="N143" s="4"/>
      <c r="O143" s="4"/>
      <c r="P143" s="4"/>
    </row>
    <row r="144" spans="1:16" x14ac:dyDescent="0.15">
      <c r="A144" s="4"/>
      <c r="B144" s="4"/>
      <c r="C144" s="27"/>
      <c r="D144" s="27"/>
      <c r="E144" s="4"/>
      <c r="F144" s="4"/>
      <c r="G144" s="4"/>
      <c r="H144" s="4"/>
      <c r="I144" s="4"/>
      <c r="J144" s="4"/>
      <c r="K144" s="28"/>
      <c r="L144" s="42"/>
      <c r="M144" s="4"/>
      <c r="N144" s="4"/>
      <c r="O144" s="4"/>
      <c r="P144" s="4"/>
    </row>
    <row r="145" spans="1:16" x14ac:dyDescent="0.15">
      <c r="A145" s="4"/>
      <c r="B145" s="4"/>
      <c r="C145" s="27"/>
      <c r="D145" s="27"/>
      <c r="E145" s="4"/>
      <c r="F145" s="4"/>
      <c r="G145" s="4"/>
      <c r="H145" s="4"/>
      <c r="I145" s="4"/>
      <c r="J145" s="4"/>
      <c r="K145" s="28"/>
      <c r="L145" s="42"/>
      <c r="M145" s="4"/>
      <c r="N145" s="4"/>
      <c r="O145" s="4"/>
      <c r="P145" s="4"/>
    </row>
    <row r="146" spans="1:16" x14ac:dyDescent="0.15">
      <c r="A146" s="4"/>
      <c r="B146" s="4"/>
      <c r="C146" s="27"/>
      <c r="D146" s="27"/>
      <c r="E146" s="4"/>
      <c r="F146" s="4"/>
      <c r="G146" s="4"/>
      <c r="H146" s="4"/>
      <c r="I146" s="4"/>
      <c r="J146" s="4"/>
      <c r="K146" s="28"/>
      <c r="L146" s="42"/>
      <c r="M146" s="4"/>
      <c r="N146" s="4"/>
      <c r="O146" s="4"/>
      <c r="P146" s="4"/>
    </row>
    <row r="147" spans="1:16" x14ac:dyDescent="0.15">
      <c r="A147" s="4"/>
      <c r="B147" s="4"/>
      <c r="C147" s="27"/>
      <c r="D147" s="27"/>
      <c r="E147" s="4"/>
      <c r="F147" s="4"/>
      <c r="G147" s="4"/>
      <c r="H147" s="4"/>
      <c r="I147" s="4"/>
      <c r="J147" s="4"/>
      <c r="K147" s="28"/>
      <c r="L147" s="42"/>
      <c r="M147" s="4"/>
      <c r="N147" s="4"/>
      <c r="O147" s="4"/>
      <c r="P147" s="4"/>
    </row>
    <row r="148" spans="1:16" x14ac:dyDescent="0.15">
      <c r="A148" s="4"/>
      <c r="B148" s="4"/>
      <c r="C148" s="27"/>
      <c r="D148" s="27"/>
      <c r="E148" s="4"/>
      <c r="F148" s="4"/>
      <c r="G148" s="4"/>
      <c r="H148" s="4"/>
      <c r="I148" s="4"/>
      <c r="J148" s="4"/>
      <c r="K148" s="28"/>
      <c r="L148" s="42"/>
      <c r="M148" s="4"/>
      <c r="N148" s="4"/>
      <c r="O148" s="4"/>
      <c r="P148" s="4"/>
    </row>
    <row r="149" spans="1:16" x14ac:dyDescent="0.15">
      <c r="A149" s="4"/>
      <c r="B149" s="4"/>
      <c r="C149" s="27"/>
      <c r="D149" s="27"/>
      <c r="E149" s="4"/>
      <c r="F149" s="4"/>
      <c r="G149" s="4"/>
      <c r="H149" s="4"/>
      <c r="I149" s="4"/>
      <c r="J149" s="4"/>
      <c r="K149" s="28"/>
      <c r="L149" s="42"/>
      <c r="M149" s="4"/>
      <c r="N149" s="4"/>
      <c r="O149" s="4"/>
      <c r="P149" s="4"/>
    </row>
    <row r="150" spans="1:16" x14ac:dyDescent="0.15">
      <c r="A150" s="4"/>
      <c r="B150" s="4"/>
      <c r="C150" s="27"/>
      <c r="D150" s="27"/>
      <c r="E150" s="4"/>
      <c r="F150" s="4"/>
      <c r="G150" s="4"/>
      <c r="H150" s="4"/>
      <c r="I150" s="4"/>
      <c r="J150" s="4"/>
      <c r="K150" s="28"/>
      <c r="L150" s="42"/>
      <c r="M150" s="4"/>
      <c r="N150" s="4"/>
      <c r="O150" s="4"/>
      <c r="P150" s="4"/>
    </row>
    <row r="151" spans="1:16" x14ac:dyDescent="0.15">
      <c r="A151" s="4"/>
      <c r="B151" s="4"/>
      <c r="C151" s="27"/>
      <c r="D151" s="27"/>
      <c r="E151" s="4"/>
      <c r="F151" s="4"/>
      <c r="G151" s="4"/>
      <c r="H151" s="4"/>
      <c r="I151" s="4"/>
      <c r="J151" s="4"/>
      <c r="K151" s="28"/>
      <c r="L151" s="42"/>
      <c r="M151" s="4"/>
      <c r="N151" s="4"/>
      <c r="O151" s="4"/>
      <c r="P151" s="4"/>
    </row>
    <row r="152" spans="1:16" x14ac:dyDescent="0.15">
      <c r="A152" s="4"/>
      <c r="B152" s="4"/>
      <c r="C152" s="27"/>
      <c r="D152" s="27"/>
      <c r="E152" s="4"/>
      <c r="F152" s="4"/>
      <c r="G152" s="4"/>
      <c r="H152" s="4"/>
      <c r="I152" s="4"/>
      <c r="J152" s="4"/>
      <c r="K152" s="28"/>
      <c r="L152" s="42"/>
      <c r="M152" s="4"/>
      <c r="N152" s="4"/>
      <c r="O152" s="4"/>
      <c r="P152" s="4"/>
    </row>
    <row r="153" spans="1:16" x14ac:dyDescent="0.15">
      <c r="A153" s="4"/>
      <c r="B153" s="4"/>
      <c r="C153" s="27"/>
      <c r="D153" s="27"/>
      <c r="E153" s="4"/>
      <c r="F153" s="4"/>
      <c r="G153" s="4"/>
      <c r="H153" s="4"/>
      <c r="I153" s="4"/>
      <c r="J153" s="4"/>
      <c r="K153" s="28"/>
      <c r="L153" s="42"/>
      <c r="M153" s="4"/>
      <c r="N153" s="4"/>
      <c r="O153" s="4"/>
      <c r="P153" s="4"/>
    </row>
    <row r="154" spans="1:16" x14ac:dyDescent="0.15">
      <c r="A154" s="4"/>
      <c r="B154" s="4"/>
      <c r="C154" s="27"/>
      <c r="D154" s="27"/>
      <c r="E154" s="4"/>
      <c r="F154" s="4"/>
      <c r="G154" s="4"/>
      <c r="H154" s="4"/>
      <c r="I154" s="4"/>
      <c r="J154" s="4"/>
      <c r="K154" s="28"/>
      <c r="L154" s="42"/>
      <c r="M154" s="4"/>
      <c r="N154" s="4"/>
      <c r="O154" s="4"/>
      <c r="P154" s="4"/>
    </row>
    <row r="155" spans="1:16" x14ac:dyDescent="0.15">
      <c r="A155" s="4"/>
      <c r="B155" s="4"/>
      <c r="C155" s="27"/>
      <c r="D155" s="27"/>
      <c r="E155" s="4"/>
      <c r="F155" s="4"/>
      <c r="G155" s="4"/>
      <c r="H155" s="4"/>
      <c r="I155" s="4"/>
      <c r="J155" s="4"/>
      <c r="K155" s="28"/>
      <c r="L155" s="42"/>
      <c r="M155" s="4"/>
      <c r="N155" s="4"/>
      <c r="O155" s="4"/>
      <c r="P155" s="4"/>
    </row>
    <row r="156" spans="1:16" x14ac:dyDescent="0.15">
      <c r="A156" s="4"/>
      <c r="B156" s="4"/>
      <c r="C156" s="27"/>
      <c r="D156" s="27"/>
      <c r="E156" s="4"/>
      <c r="F156" s="4"/>
      <c r="G156" s="4"/>
      <c r="H156" s="4"/>
      <c r="I156" s="4"/>
      <c r="J156" s="4"/>
      <c r="K156" s="28"/>
      <c r="L156" s="42"/>
      <c r="M156" s="4"/>
      <c r="N156" s="4"/>
      <c r="O156" s="4"/>
      <c r="P156" s="4"/>
    </row>
    <row r="157" spans="1:16" x14ac:dyDescent="0.15">
      <c r="A157" s="4"/>
      <c r="B157" s="4"/>
      <c r="C157" s="27"/>
      <c r="D157" s="27"/>
      <c r="E157" s="4"/>
      <c r="F157" s="4"/>
      <c r="G157" s="4"/>
      <c r="H157" s="4"/>
      <c r="I157" s="4"/>
      <c r="J157" s="4"/>
      <c r="K157" s="28"/>
      <c r="L157" s="42"/>
      <c r="M157" s="4"/>
      <c r="N157" s="4"/>
      <c r="O157" s="4"/>
      <c r="P157" s="4"/>
    </row>
    <row r="158" spans="1:16" x14ac:dyDescent="0.15">
      <c r="A158" s="4"/>
      <c r="B158" s="4"/>
      <c r="C158" s="27"/>
      <c r="D158" s="27"/>
      <c r="E158" s="4"/>
      <c r="F158" s="4"/>
      <c r="G158" s="4"/>
      <c r="H158" s="4"/>
      <c r="I158" s="4"/>
      <c r="J158" s="4"/>
      <c r="K158" s="28"/>
      <c r="L158" s="42"/>
      <c r="M158" s="4"/>
      <c r="N158" s="4"/>
      <c r="O158" s="4"/>
      <c r="P158" s="4"/>
    </row>
    <row r="159" spans="1:16" x14ac:dyDescent="0.15">
      <c r="A159" s="4"/>
      <c r="B159" s="4"/>
      <c r="C159" s="27"/>
      <c r="D159" s="27"/>
      <c r="E159" s="4"/>
      <c r="F159" s="4"/>
      <c r="G159" s="4"/>
      <c r="H159" s="4"/>
      <c r="I159" s="4"/>
      <c r="J159" s="4"/>
      <c r="K159" s="28"/>
      <c r="L159" s="42"/>
      <c r="M159" s="4"/>
      <c r="N159" s="4"/>
      <c r="O159" s="4"/>
      <c r="P159" s="4"/>
    </row>
    <row r="160" spans="1:16" x14ac:dyDescent="0.15">
      <c r="A160" s="4"/>
      <c r="B160" s="4"/>
      <c r="C160" s="27"/>
      <c r="D160" s="27"/>
      <c r="E160" s="4"/>
      <c r="F160" s="4"/>
      <c r="G160" s="4"/>
      <c r="H160" s="4"/>
      <c r="I160" s="4"/>
      <c r="J160" s="4"/>
      <c r="K160" s="28"/>
      <c r="L160" s="42"/>
      <c r="M160" s="4"/>
      <c r="N160" s="4"/>
      <c r="O160" s="4"/>
      <c r="P160" s="4"/>
    </row>
    <row r="161" spans="1:16" x14ac:dyDescent="0.15">
      <c r="A161" s="4"/>
      <c r="B161" s="4"/>
      <c r="C161" s="27"/>
      <c r="D161" s="27"/>
      <c r="E161" s="4"/>
      <c r="F161" s="4"/>
      <c r="G161" s="4"/>
      <c r="H161" s="4"/>
      <c r="I161" s="4"/>
      <c r="J161" s="4"/>
      <c r="K161" s="28"/>
      <c r="L161" s="42"/>
      <c r="M161" s="4"/>
      <c r="N161" s="4"/>
      <c r="O161" s="4"/>
      <c r="P161" s="4"/>
    </row>
    <row r="162" spans="1:16" x14ac:dyDescent="0.15">
      <c r="A162" s="4"/>
      <c r="B162" s="4"/>
      <c r="C162" s="27"/>
      <c r="D162" s="27"/>
      <c r="E162" s="4"/>
      <c r="F162" s="4"/>
      <c r="G162" s="4"/>
      <c r="H162" s="4"/>
      <c r="I162" s="4"/>
      <c r="J162" s="4"/>
      <c r="K162" s="28"/>
      <c r="L162" s="42"/>
      <c r="M162" s="4"/>
      <c r="N162" s="4"/>
      <c r="O162" s="4"/>
      <c r="P162" s="4"/>
    </row>
    <row r="163" spans="1:16" x14ac:dyDescent="0.15">
      <c r="A163" s="4"/>
      <c r="B163" s="4"/>
      <c r="C163" s="27"/>
      <c r="D163" s="27"/>
      <c r="E163" s="4"/>
      <c r="F163" s="4"/>
      <c r="G163" s="4"/>
      <c r="H163" s="4"/>
      <c r="I163" s="4"/>
      <c r="J163" s="4"/>
      <c r="K163" s="28"/>
      <c r="L163" s="42"/>
      <c r="M163" s="4"/>
      <c r="N163" s="4"/>
      <c r="O163" s="4"/>
      <c r="P163" s="4"/>
    </row>
    <row r="164" spans="1:16" x14ac:dyDescent="0.15">
      <c r="A164" s="4"/>
      <c r="B164" s="4"/>
      <c r="C164" s="27"/>
      <c r="D164" s="27"/>
      <c r="E164" s="4"/>
      <c r="F164" s="4"/>
      <c r="G164" s="4"/>
      <c r="H164" s="4"/>
      <c r="I164" s="4"/>
      <c r="J164" s="4"/>
      <c r="K164" s="28"/>
      <c r="L164" s="42"/>
      <c r="M164" s="4"/>
      <c r="N164" s="4"/>
      <c r="O164" s="4"/>
      <c r="P164" s="4"/>
    </row>
    <row r="165" spans="1:16" x14ac:dyDescent="0.15">
      <c r="A165" s="4"/>
      <c r="B165" s="4"/>
      <c r="C165" s="27"/>
      <c r="D165" s="27"/>
      <c r="E165" s="4"/>
      <c r="F165" s="4"/>
      <c r="G165" s="4"/>
      <c r="H165" s="4"/>
      <c r="I165" s="4"/>
      <c r="J165" s="4"/>
      <c r="K165" s="28"/>
      <c r="L165" s="42"/>
      <c r="M165" s="4"/>
      <c r="N165" s="4"/>
      <c r="O165" s="4"/>
      <c r="P165" s="4"/>
    </row>
    <row r="166" spans="1:16" x14ac:dyDescent="0.15">
      <c r="A166" s="4"/>
      <c r="B166" s="4"/>
      <c r="C166" s="27"/>
      <c r="D166" s="27"/>
      <c r="E166" s="4"/>
      <c r="F166" s="4"/>
      <c r="G166" s="4"/>
      <c r="H166" s="4"/>
      <c r="I166" s="4"/>
      <c r="J166" s="4"/>
      <c r="K166" s="28"/>
      <c r="L166" s="42"/>
      <c r="M166" s="4"/>
      <c r="N166" s="4"/>
      <c r="O166" s="4"/>
      <c r="P166" s="4"/>
    </row>
    <row r="167" spans="1:16" x14ac:dyDescent="0.15">
      <c r="A167" s="4"/>
      <c r="B167" s="4"/>
      <c r="C167" s="27"/>
      <c r="D167" s="27"/>
      <c r="E167" s="4"/>
      <c r="F167" s="4"/>
      <c r="G167" s="4"/>
      <c r="H167" s="4"/>
      <c r="I167" s="4"/>
      <c r="J167" s="4"/>
      <c r="K167" s="28"/>
      <c r="L167" s="42"/>
      <c r="M167" s="4"/>
      <c r="N167" s="4"/>
      <c r="O167" s="4"/>
      <c r="P167" s="4"/>
    </row>
    <row r="168" spans="1:16" x14ac:dyDescent="0.15">
      <c r="A168" s="4"/>
      <c r="B168" s="4"/>
      <c r="C168" s="27"/>
      <c r="D168" s="27"/>
      <c r="E168" s="4"/>
      <c r="F168" s="4"/>
      <c r="G168" s="4"/>
      <c r="H168" s="4"/>
      <c r="I168" s="4"/>
      <c r="J168" s="4"/>
      <c r="K168" s="28"/>
      <c r="L168" s="42"/>
      <c r="M168" s="4"/>
      <c r="N168" s="4"/>
      <c r="O168" s="4"/>
      <c r="P168" s="4"/>
    </row>
    <row r="169" spans="1:16" x14ac:dyDescent="0.15">
      <c r="A169" s="4"/>
      <c r="B169" s="4"/>
      <c r="C169" s="27"/>
      <c r="D169" s="27"/>
      <c r="E169" s="4"/>
      <c r="F169" s="4"/>
      <c r="G169" s="4"/>
      <c r="H169" s="4"/>
      <c r="I169" s="4"/>
      <c r="J169" s="4"/>
      <c r="K169" s="28"/>
      <c r="L169" s="42"/>
      <c r="M169" s="4"/>
      <c r="N169" s="4"/>
      <c r="O169" s="4"/>
      <c r="P169" s="4"/>
    </row>
    <row r="170" spans="1:16" x14ac:dyDescent="0.15">
      <c r="A170" s="4"/>
      <c r="B170" s="4"/>
      <c r="C170" s="27"/>
      <c r="D170" s="27"/>
      <c r="E170" s="4"/>
      <c r="F170" s="4"/>
      <c r="G170" s="4"/>
      <c r="H170" s="4"/>
      <c r="I170" s="4"/>
      <c r="J170" s="4"/>
      <c r="K170" s="28"/>
      <c r="L170" s="42"/>
      <c r="M170" s="4"/>
      <c r="N170" s="4"/>
      <c r="O170" s="4"/>
      <c r="P170" s="4"/>
    </row>
    <row r="171" spans="1:16" x14ac:dyDescent="0.15">
      <c r="A171" s="4"/>
      <c r="B171" s="4"/>
      <c r="C171" s="27"/>
      <c r="D171" s="27"/>
      <c r="E171" s="4"/>
      <c r="F171" s="4"/>
      <c r="G171" s="4"/>
      <c r="H171" s="4"/>
      <c r="I171" s="4"/>
      <c r="J171" s="4"/>
      <c r="K171" s="28"/>
      <c r="L171" s="42"/>
      <c r="M171" s="4"/>
      <c r="N171" s="4"/>
      <c r="O171" s="4"/>
      <c r="P171" s="4"/>
    </row>
    <row r="172" spans="1:16" x14ac:dyDescent="0.15">
      <c r="A172" s="4"/>
      <c r="B172" s="4"/>
      <c r="C172" s="27"/>
      <c r="D172" s="27"/>
      <c r="E172" s="4"/>
      <c r="F172" s="4"/>
      <c r="G172" s="4"/>
      <c r="H172" s="4"/>
      <c r="I172" s="4"/>
      <c r="J172" s="4"/>
      <c r="K172" s="28"/>
      <c r="L172" s="42"/>
      <c r="M172" s="4"/>
      <c r="N172" s="4"/>
      <c r="O172" s="4"/>
      <c r="P172" s="4"/>
    </row>
    <row r="173" spans="1:16" x14ac:dyDescent="0.15">
      <c r="A173" s="4"/>
      <c r="B173" s="4"/>
      <c r="C173" s="27"/>
      <c r="D173" s="27"/>
      <c r="E173" s="4"/>
      <c r="F173" s="4"/>
      <c r="G173" s="4"/>
      <c r="H173" s="4"/>
      <c r="I173" s="4"/>
      <c r="J173" s="4"/>
      <c r="K173" s="28"/>
      <c r="L173" s="42"/>
      <c r="M173" s="4"/>
      <c r="N173" s="4"/>
      <c r="O173" s="4"/>
      <c r="P173" s="4"/>
    </row>
    <row r="174" spans="1:16" x14ac:dyDescent="0.15">
      <c r="A174" s="4"/>
      <c r="B174" s="4"/>
      <c r="C174" s="27"/>
      <c r="D174" s="27"/>
      <c r="E174" s="4"/>
      <c r="F174" s="4"/>
      <c r="G174" s="4"/>
      <c r="H174" s="4"/>
      <c r="I174" s="4"/>
      <c r="J174" s="4"/>
      <c r="K174" s="28"/>
      <c r="L174" s="42"/>
      <c r="M174" s="4"/>
      <c r="N174" s="4"/>
      <c r="O174" s="4"/>
      <c r="P174" s="4"/>
    </row>
    <row r="175" spans="1:16" x14ac:dyDescent="0.15">
      <c r="A175" s="4"/>
      <c r="B175" s="4"/>
      <c r="C175" s="27"/>
      <c r="D175" s="27"/>
      <c r="E175" s="4"/>
      <c r="F175" s="4"/>
      <c r="G175" s="4"/>
      <c r="H175" s="4"/>
      <c r="I175" s="4"/>
      <c r="J175" s="4"/>
      <c r="K175" s="28"/>
      <c r="L175" s="42"/>
      <c r="M175" s="4"/>
      <c r="N175" s="4"/>
      <c r="O175" s="4"/>
      <c r="P175" s="4"/>
    </row>
    <row r="176" spans="1:16" x14ac:dyDescent="0.15">
      <c r="A176" s="4"/>
      <c r="B176" s="4"/>
      <c r="C176" s="27"/>
      <c r="D176" s="27"/>
      <c r="E176" s="4"/>
      <c r="F176" s="4"/>
      <c r="G176" s="4"/>
      <c r="H176" s="4"/>
      <c r="I176" s="4"/>
      <c r="J176" s="4"/>
      <c r="K176" s="28"/>
      <c r="L176" s="42"/>
      <c r="M176" s="4"/>
      <c r="N176" s="4"/>
      <c r="O176" s="4"/>
      <c r="P176" s="4"/>
    </row>
    <row r="177" spans="1:16" x14ac:dyDescent="0.15">
      <c r="A177" s="4"/>
      <c r="B177" s="4"/>
      <c r="C177" s="27"/>
      <c r="D177" s="27"/>
      <c r="E177" s="4"/>
      <c r="F177" s="4"/>
      <c r="G177" s="4"/>
      <c r="H177" s="4"/>
      <c r="I177" s="4"/>
      <c r="J177" s="4"/>
      <c r="K177" s="28"/>
      <c r="L177" s="42"/>
      <c r="M177" s="4"/>
      <c r="N177" s="4"/>
      <c r="O177" s="4"/>
      <c r="P177" s="4"/>
    </row>
    <row r="178" spans="1:16" x14ac:dyDescent="0.15">
      <c r="A178" s="4"/>
      <c r="B178" s="4"/>
      <c r="C178" s="27"/>
      <c r="D178" s="27"/>
      <c r="E178" s="4"/>
      <c r="F178" s="4"/>
      <c r="G178" s="4"/>
      <c r="H178" s="4"/>
      <c r="I178" s="4"/>
      <c r="J178" s="4"/>
      <c r="K178" s="28"/>
      <c r="L178" s="42"/>
      <c r="M178" s="4"/>
      <c r="N178" s="4"/>
      <c r="O178" s="4"/>
      <c r="P178" s="4"/>
    </row>
    <row r="179" spans="1:16" x14ac:dyDescent="0.15">
      <c r="A179" s="4"/>
      <c r="B179" s="4"/>
      <c r="C179" s="27"/>
      <c r="D179" s="27"/>
      <c r="E179" s="4"/>
      <c r="F179" s="4"/>
      <c r="G179" s="4"/>
      <c r="H179" s="4"/>
      <c r="I179" s="4"/>
      <c r="J179" s="4"/>
      <c r="K179" s="28"/>
      <c r="L179" s="42"/>
      <c r="M179" s="4"/>
      <c r="N179" s="4"/>
      <c r="O179" s="4"/>
      <c r="P179" s="4"/>
    </row>
    <row r="180" spans="1:16" x14ac:dyDescent="0.15">
      <c r="A180" s="4"/>
      <c r="B180" s="4"/>
      <c r="C180" s="27"/>
      <c r="D180" s="27"/>
      <c r="E180" s="4"/>
      <c r="F180" s="4"/>
      <c r="G180" s="4"/>
      <c r="H180" s="4"/>
      <c r="I180" s="4"/>
      <c r="J180" s="4"/>
      <c r="K180" s="28"/>
      <c r="L180" s="42"/>
      <c r="M180" s="4"/>
      <c r="N180" s="4"/>
      <c r="O180" s="4"/>
      <c r="P180" s="4"/>
    </row>
    <row r="181" spans="1:16" x14ac:dyDescent="0.15">
      <c r="A181" s="4"/>
      <c r="B181" s="4"/>
      <c r="C181" s="27"/>
      <c r="D181" s="27"/>
      <c r="E181" s="4"/>
      <c r="F181" s="4"/>
      <c r="G181" s="4"/>
      <c r="H181" s="4"/>
      <c r="I181" s="4"/>
      <c r="J181" s="4"/>
      <c r="K181" s="28"/>
      <c r="L181" s="42"/>
      <c r="M181" s="4"/>
      <c r="N181" s="4"/>
      <c r="O181" s="4"/>
      <c r="P181" s="4"/>
    </row>
    <row r="182" spans="1:16" x14ac:dyDescent="0.15">
      <c r="A182" s="4"/>
      <c r="B182" s="4"/>
      <c r="C182" s="27"/>
      <c r="D182" s="27"/>
      <c r="E182" s="4"/>
      <c r="F182" s="4"/>
      <c r="G182" s="4"/>
      <c r="H182" s="4"/>
      <c r="I182" s="4"/>
      <c r="J182" s="4"/>
      <c r="K182" s="28"/>
      <c r="L182" s="42"/>
      <c r="M182" s="4"/>
      <c r="N182" s="4"/>
      <c r="O182" s="4"/>
      <c r="P182" s="4"/>
    </row>
    <row r="183" spans="1:16" x14ac:dyDescent="0.15">
      <c r="A183" s="4"/>
      <c r="B183" s="4"/>
      <c r="C183" s="27"/>
      <c r="D183" s="27"/>
      <c r="E183" s="4"/>
      <c r="F183" s="4"/>
      <c r="G183" s="4"/>
      <c r="H183" s="4"/>
      <c r="I183" s="4"/>
      <c r="J183" s="4"/>
      <c r="K183" s="28"/>
      <c r="L183" s="42"/>
      <c r="M183" s="4"/>
      <c r="N183" s="4"/>
      <c r="O183" s="4"/>
      <c r="P183" s="4"/>
    </row>
    <row r="184" spans="1:16" x14ac:dyDescent="0.15">
      <c r="A184" s="4"/>
      <c r="B184" s="4"/>
      <c r="C184" s="27"/>
      <c r="D184" s="27"/>
      <c r="E184" s="4"/>
      <c r="F184" s="4"/>
      <c r="G184" s="4"/>
      <c r="H184" s="4"/>
      <c r="I184" s="4"/>
      <c r="J184" s="4"/>
      <c r="K184" s="28"/>
      <c r="L184" s="42"/>
      <c r="M184" s="4"/>
      <c r="N184" s="4"/>
      <c r="O184" s="4"/>
      <c r="P184" s="4"/>
    </row>
    <row r="185" spans="1:16" x14ac:dyDescent="0.15">
      <c r="A185" s="4"/>
      <c r="B185" s="4"/>
      <c r="C185" s="27"/>
      <c r="D185" s="27"/>
      <c r="E185" s="4"/>
      <c r="F185" s="4"/>
      <c r="G185" s="4"/>
      <c r="H185" s="4"/>
      <c r="I185" s="4"/>
      <c r="J185" s="4"/>
      <c r="K185" s="28"/>
      <c r="L185" s="42"/>
      <c r="M185" s="4"/>
      <c r="N185" s="4"/>
      <c r="O185" s="4"/>
      <c r="P185" s="4"/>
    </row>
    <row r="186" spans="1:16" x14ac:dyDescent="0.15">
      <c r="A186" s="4"/>
      <c r="B186" s="4"/>
      <c r="C186" s="27"/>
      <c r="D186" s="27"/>
      <c r="E186" s="4"/>
      <c r="F186" s="4"/>
      <c r="G186" s="4"/>
      <c r="H186" s="4"/>
      <c r="I186" s="4"/>
      <c r="J186" s="4"/>
      <c r="K186" s="28"/>
      <c r="L186" s="42"/>
      <c r="M186" s="4"/>
      <c r="N186" s="4"/>
      <c r="O186" s="4"/>
      <c r="P186" s="4"/>
    </row>
    <row r="187" spans="1:16" x14ac:dyDescent="0.15">
      <c r="A187" s="4"/>
      <c r="B187" s="4"/>
      <c r="C187" s="27"/>
      <c r="D187" s="27"/>
      <c r="E187" s="4"/>
      <c r="F187" s="4"/>
      <c r="G187" s="4"/>
      <c r="H187" s="4"/>
      <c r="I187" s="4"/>
      <c r="J187" s="4"/>
      <c r="K187" s="28"/>
      <c r="L187" s="42"/>
      <c r="M187" s="4"/>
      <c r="N187" s="4"/>
      <c r="O187" s="4"/>
      <c r="P187" s="4"/>
    </row>
    <row r="188" spans="1:16" x14ac:dyDescent="0.15">
      <c r="A188" s="4"/>
      <c r="B188" s="4"/>
      <c r="C188" s="27"/>
      <c r="D188" s="27"/>
      <c r="E188" s="4"/>
      <c r="F188" s="4"/>
      <c r="G188" s="4"/>
      <c r="H188" s="4"/>
      <c r="I188" s="4"/>
      <c r="J188" s="4"/>
      <c r="K188" s="28"/>
      <c r="L188" s="42"/>
      <c r="M188" s="4"/>
      <c r="N188" s="4"/>
      <c r="O188" s="4"/>
      <c r="P188" s="4"/>
    </row>
    <row r="189" spans="1:16" x14ac:dyDescent="0.15">
      <c r="A189" s="4"/>
      <c r="B189" s="4"/>
      <c r="C189" s="27"/>
      <c r="D189" s="27"/>
      <c r="E189" s="4"/>
      <c r="F189" s="4"/>
      <c r="G189" s="4"/>
      <c r="H189" s="4"/>
      <c r="I189" s="4"/>
      <c r="J189" s="4"/>
      <c r="K189" s="28"/>
      <c r="L189" s="42"/>
      <c r="M189" s="4"/>
      <c r="N189" s="4"/>
      <c r="O189" s="4"/>
      <c r="P189" s="4"/>
    </row>
    <row r="190" spans="1:16" x14ac:dyDescent="0.15">
      <c r="A190" s="4"/>
      <c r="B190" s="4"/>
      <c r="C190" s="27"/>
      <c r="D190" s="27"/>
      <c r="E190" s="4"/>
      <c r="F190" s="4"/>
      <c r="G190" s="4"/>
      <c r="H190" s="4"/>
      <c r="I190" s="4"/>
      <c r="J190" s="4"/>
      <c r="K190" s="28"/>
      <c r="L190" s="42"/>
      <c r="M190" s="4"/>
      <c r="N190" s="4"/>
      <c r="O190" s="4"/>
      <c r="P190" s="4"/>
    </row>
    <row r="191" spans="1:16" x14ac:dyDescent="0.15">
      <c r="A191" s="4"/>
      <c r="B191" s="4"/>
      <c r="C191" s="27"/>
      <c r="D191" s="27"/>
      <c r="E191" s="4"/>
      <c r="F191" s="4"/>
      <c r="G191" s="4"/>
      <c r="H191" s="4"/>
      <c r="I191" s="4"/>
      <c r="J191" s="4"/>
      <c r="K191" s="28"/>
      <c r="L191" s="42"/>
      <c r="M191" s="4"/>
      <c r="N191" s="4"/>
      <c r="O191" s="4"/>
      <c r="P191" s="4"/>
    </row>
    <row r="192" spans="1:16" x14ac:dyDescent="0.15">
      <c r="A192" s="4"/>
      <c r="B192" s="4"/>
      <c r="C192" s="27"/>
      <c r="D192" s="27"/>
      <c r="E192" s="4"/>
      <c r="F192" s="4"/>
      <c r="G192" s="4"/>
      <c r="H192" s="4"/>
      <c r="I192" s="4"/>
      <c r="J192" s="4"/>
      <c r="K192" s="28"/>
      <c r="L192" s="42"/>
      <c r="M192" s="4"/>
      <c r="N192" s="4"/>
      <c r="O192" s="4"/>
      <c r="P192" s="4"/>
    </row>
    <row r="193" spans="1:16" x14ac:dyDescent="0.15">
      <c r="A193" s="4"/>
      <c r="B193" s="4"/>
      <c r="C193" s="27"/>
      <c r="D193" s="27"/>
      <c r="E193" s="4"/>
      <c r="F193" s="4"/>
      <c r="G193" s="4"/>
      <c r="H193" s="4"/>
      <c r="I193" s="4"/>
      <c r="J193" s="4"/>
      <c r="K193" s="28"/>
      <c r="L193" s="42"/>
      <c r="M193" s="4"/>
      <c r="N193" s="4"/>
      <c r="O193" s="4"/>
      <c r="P193" s="4"/>
    </row>
    <row r="194" spans="1:16" x14ac:dyDescent="0.15">
      <c r="A194" s="4"/>
      <c r="B194" s="4"/>
      <c r="C194" s="27"/>
      <c r="D194" s="27"/>
      <c r="E194" s="4"/>
      <c r="F194" s="4"/>
      <c r="G194" s="4"/>
      <c r="H194" s="4"/>
      <c r="I194" s="4"/>
      <c r="J194" s="4"/>
      <c r="K194" s="28"/>
      <c r="L194" s="42"/>
      <c r="M194" s="4"/>
      <c r="N194" s="4"/>
      <c r="O194" s="4"/>
      <c r="P194" s="4"/>
    </row>
    <row r="195" spans="1:16" x14ac:dyDescent="0.15">
      <c r="A195" s="4"/>
      <c r="B195" s="4"/>
      <c r="C195" s="27"/>
      <c r="D195" s="27"/>
      <c r="E195" s="4"/>
      <c r="F195" s="4"/>
      <c r="G195" s="4"/>
      <c r="H195" s="4"/>
      <c r="I195" s="4"/>
      <c r="J195" s="4"/>
      <c r="K195" s="28"/>
      <c r="L195" s="42"/>
      <c r="M195" s="4"/>
      <c r="N195" s="4"/>
      <c r="O195" s="4"/>
      <c r="P195" s="4"/>
    </row>
    <row r="196" spans="1:16" x14ac:dyDescent="0.15">
      <c r="A196" s="4"/>
      <c r="B196" s="4"/>
      <c r="C196" s="27"/>
      <c r="D196" s="27"/>
      <c r="E196" s="4"/>
      <c r="F196" s="4"/>
      <c r="G196" s="4"/>
      <c r="H196" s="4"/>
      <c r="I196" s="4"/>
      <c r="J196" s="4"/>
      <c r="K196" s="28"/>
      <c r="L196" s="42"/>
      <c r="M196" s="4"/>
      <c r="N196" s="4"/>
      <c r="O196" s="4"/>
      <c r="P196" s="4"/>
    </row>
    <row r="197" spans="1:16" x14ac:dyDescent="0.15">
      <c r="A197" s="4"/>
      <c r="B197" s="4"/>
      <c r="C197" s="27"/>
      <c r="D197" s="27"/>
      <c r="E197" s="4"/>
      <c r="F197" s="4"/>
      <c r="G197" s="4"/>
      <c r="H197" s="4"/>
      <c r="I197" s="4"/>
      <c r="J197" s="4"/>
      <c r="K197" s="28"/>
      <c r="L197" s="42"/>
      <c r="M197" s="4"/>
      <c r="N197" s="4"/>
      <c r="O197" s="4"/>
      <c r="P197" s="4"/>
    </row>
    <row r="198" spans="1:16" x14ac:dyDescent="0.15">
      <c r="A198" s="4"/>
      <c r="B198" s="4"/>
      <c r="C198" s="27"/>
      <c r="D198" s="27"/>
      <c r="E198" s="4"/>
      <c r="F198" s="4"/>
      <c r="G198" s="4"/>
      <c r="H198" s="4"/>
      <c r="I198" s="4"/>
      <c r="J198" s="4"/>
      <c r="K198" s="28"/>
      <c r="L198" s="42"/>
      <c r="M198" s="4"/>
      <c r="N198" s="4"/>
      <c r="O198" s="4"/>
      <c r="P198" s="4"/>
    </row>
    <row r="199" spans="1:16" x14ac:dyDescent="0.15">
      <c r="A199" s="4"/>
      <c r="B199" s="4"/>
      <c r="C199" s="27"/>
      <c r="D199" s="27"/>
      <c r="E199" s="4"/>
      <c r="F199" s="4"/>
      <c r="G199" s="4"/>
      <c r="H199" s="4"/>
      <c r="I199" s="4"/>
      <c r="J199" s="4"/>
      <c r="K199" s="28"/>
      <c r="L199" s="42"/>
      <c r="M199" s="4"/>
      <c r="N199" s="4"/>
      <c r="O199" s="4"/>
      <c r="P199" s="4"/>
    </row>
    <row r="200" spans="1:16" x14ac:dyDescent="0.15">
      <c r="A200" s="4"/>
      <c r="B200" s="4"/>
      <c r="C200" s="27"/>
      <c r="D200" s="27"/>
      <c r="E200" s="4"/>
      <c r="F200" s="4"/>
      <c r="G200" s="4"/>
      <c r="H200" s="4"/>
      <c r="I200" s="4"/>
      <c r="J200" s="4"/>
      <c r="K200" s="28"/>
      <c r="L200" s="42"/>
      <c r="M200" s="4"/>
      <c r="N200" s="4"/>
      <c r="O200" s="4"/>
      <c r="P200" s="4"/>
    </row>
    <row r="201" spans="1:16" x14ac:dyDescent="0.15">
      <c r="A201" s="4"/>
      <c r="B201" s="4"/>
      <c r="C201" s="27"/>
      <c r="D201" s="27"/>
      <c r="E201" s="4"/>
      <c r="F201" s="4"/>
      <c r="G201" s="4"/>
      <c r="H201" s="4"/>
      <c r="I201" s="4"/>
      <c r="J201" s="4"/>
      <c r="K201" s="28"/>
      <c r="L201" s="42"/>
      <c r="M201" s="4"/>
      <c r="N201" s="4"/>
      <c r="O201" s="4"/>
      <c r="P201" s="4"/>
    </row>
    <row r="202" spans="1:16" x14ac:dyDescent="0.15">
      <c r="A202" s="4"/>
      <c r="B202" s="4"/>
      <c r="C202" s="27"/>
      <c r="D202" s="27"/>
      <c r="E202" s="4"/>
      <c r="F202" s="4"/>
      <c r="G202" s="4"/>
      <c r="H202" s="4"/>
      <c r="I202" s="4"/>
      <c r="J202" s="4"/>
      <c r="K202" s="28"/>
      <c r="L202" s="42"/>
      <c r="M202" s="4"/>
      <c r="N202" s="4"/>
      <c r="O202" s="4"/>
      <c r="P202" s="4"/>
    </row>
    <row r="203" spans="1:16" x14ac:dyDescent="0.15">
      <c r="A203" s="4"/>
      <c r="B203" s="4"/>
      <c r="C203" s="27"/>
      <c r="D203" s="27"/>
      <c r="E203" s="4"/>
      <c r="F203" s="4"/>
      <c r="G203" s="4"/>
      <c r="H203" s="4"/>
      <c r="I203" s="4"/>
      <c r="J203" s="4"/>
      <c r="K203" s="28"/>
      <c r="L203" s="42"/>
      <c r="M203" s="4"/>
      <c r="N203" s="4"/>
      <c r="O203" s="4"/>
      <c r="P203" s="4"/>
    </row>
    <row r="204" spans="1:16" x14ac:dyDescent="0.15">
      <c r="A204" s="4"/>
      <c r="B204" s="4"/>
      <c r="C204" s="27"/>
      <c r="D204" s="27"/>
      <c r="E204" s="4"/>
      <c r="F204" s="4"/>
      <c r="G204" s="4"/>
      <c r="H204" s="4"/>
      <c r="I204" s="4"/>
      <c r="J204" s="4"/>
      <c r="K204" s="28"/>
      <c r="L204" s="42"/>
      <c r="M204" s="4"/>
      <c r="N204" s="4"/>
      <c r="O204" s="4"/>
      <c r="P204" s="4"/>
    </row>
    <row r="205" spans="1:16" x14ac:dyDescent="0.15">
      <c r="A205" s="4"/>
      <c r="B205" s="4"/>
      <c r="C205" s="27"/>
      <c r="D205" s="27"/>
      <c r="E205" s="4"/>
      <c r="F205" s="4"/>
      <c r="G205" s="4"/>
      <c r="H205" s="4"/>
      <c r="I205" s="4"/>
      <c r="J205" s="4"/>
      <c r="K205" s="28"/>
      <c r="L205" s="42"/>
      <c r="M205" s="4"/>
      <c r="N205" s="4"/>
      <c r="O205" s="4"/>
      <c r="P205" s="4"/>
    </row>
    <row r="206" spans="1:16" x14ac:dyDescent="0.15">
      <c r="A206" s="4"/>
      <c r="B206" s="4"/>
      <c r="C206" s="27"/>
      <c r="D206" s="27"/>
      <c r="E206" s="4"/>
      <c r="F206" s="4"/>
      <c r="G206" s="4"/>
      <c r="H206" s="4"/>
      <c r="I206" s="4"/>
      <c r="J206" s="4"/>
      <c r="K206" s="28"/>
      <c r="L206" s="42"/>
      <c r="M206" s="4"/>
      <c r="N206" s="4"/>
      <c r="O206" s="4"/>
      <c r="P206" s="4"/>
    </row>
    <row r="207" spans="1:16" x14ac:dyDescent="0.15">
      <c r="A207" s="4"/>
      <c r="B207" s="4"/>
      <c r="C207" s="27"/>
      <c r="D207" s="27"/>
      <c r="E207" s="4"/>
      <c r="F207" s="4"/>
      <c r="G207" s="4"/>
      <c r="H207" s="4"/>
      <c r="I207" s="4"/>
      <c r="J207" s="4"/>
      <c r="K207" s="28"/>
      <c r="L207" s="42"/>
      <c r="M207" s="4"/>
      <c r="N207" s="4"/>
      <c r="O207" s="4"/>
      <c r="P207" s="4"/>
    </row>
    <row r="208" spans="1:16" x14ac:dyDescent="0.15">
      <c r="A208" s="4"/>
      <c r="B208" s="4"/>
      <c r="C208" s="27"/>
      <c r="D208" s="27"/>
      <c r="E208" s="4"/>
      <c r="F208" s="4"/>
      <c r="G208" s="4"/>
      <c r="H208" s="4"/>
      <c r="I208" s="4"/>
      <c r="J208" s="4"/>
      <c r="K208" s="28"/>
      <c r="L208" s="42"/>
      <c r="M208" s="4"/>
      <c r="N208" s="4"/>
      <c r="O208" s="4"/>
      <c r="P208" s="4"/>
    </row>
    <row r="209" spans="1:16" x14ac:dyDescent="0.15">
      <c r="A209" s="4"/>
      <c r="B209" s="4"/>
      <c r="C209" s="27"/>
      <c r="D209" s="27"/>
      <c r="E209" s="4"/>
      <c r="F209" s="4"/>
      <c r="G209" s="4"/>
      <c r="H209" s="4"/>
      <c r="I209" s="4"/>
      <c r="J209" s="4"/>
      <c r="K209" s="28"/>
      <c r="L209" s="42"/>
      <c r="M209" s="4"/>
      <c r="N209" s="4"/>
      <c r="O209" s="4"/>
      <c r="P209" s="4"/>
    </row>
    <row r="210" spans="1:16" x14ac:dyDescent="0.15">
      <c r="A210" s="4"/>
      <c r="B210" s="4"/>
      <c r="C210" s="27"/>
      <c r="D210" s="27"/>
      <c r="E210" s="4"/>
      <c r="F210" s="4"/>
      <c r="G210" s="4"/>
      <c r="H210" s="4"/>
      <c r="I210" s="4"/>
      <c r="J210" s="4"/>
      <c r="K210" s="28"/>
      <c r="L210" s="42"/>
      <c r="M210" s="4"/>
      <c r="N210" s="4"/>
      <c r="O210" s="4"/>
      <c r="P210" s="4"/>
    </row>
    <row r="211" spans="1:16" x14ac:dyDescent="0.15">
      <c r="A211" s="4"/>
      <c r="B211" s="4"/>
      <c r="C211" s="27"/>
      <c r="D211" s="27"/>
      <c r="E211" s="4"/>
      <c r="F211" s="4"/>
      <c r="G211" s="4"/>
      <c r="H211" s="4"/>
      <c r="I211" s="4"/>
      <c r="J211" s="4"/>
      <c r="K211" s="28"/>
      <c r="L211" s="42"/>
      <c r="M211" s="4"/>
      <c r="N211" s="4"/>
      <c r="O211" s="4"/>
      <c r="P211" s="4"/>
    </row>
    <row r="212" spans="1:16" x14ac:dyDescent="0.15">
      <c r="A212" s="4"/>
      <c r="B212" s="4"/>
      <c r="C212" s="27"/>
      <c r="D212" s="27"/>
      <c r="E212" s="4"/>
      <c r="F212" s="4"/>
      <c r="G212" s="4"/>
      <c r="H212" s="4"/>
      <c r="I212" s="4"/>
      <c r="J212" s="4"/>
      <c r="K212" s="28"/>
      <c r="L212" s="42"/>
      <c r="M212" s="4"/>
      <c r="N212" s="4"/>
      <c r="O212" s="4"/>
      <c r="P212" s="4"/>
    </row>
    <row r="213" spans="1:16" x14ac:dyDescent="0.15">
      <c r="A213" s="4"/>
      <c r="B213" s="4"/>
      <c r="C213" s="27"/>
      <c r="D213" s="27"/>
      <c r="E213" s="4"/>
      <c r="F213" s="4"/>
      <c r="G213" s="4"/>
      <c r="H213" s="4"/>
      <c r="I213" s="4"/>
      <c r="J213" s="4"/>
      <c r="K213" s="28"/>
      <c r="L213" s="42"/>
      <c r="M213" s="4"/>
      <c r="N213" s="4"/>
      <c r="O213" s="4"/>
      <c r="P213" s="4"/>
    </row>
    <row r="214" spans="1:16" x14ac:dyDescent="0.15">
      <c r="A214" s="4"/>
      <c r="B214" s="4"/>
      <c r="C214" s="27"/>
      <c r="D214" s="27"/>
      <c r="E214" s="4"/>
      <c r="F214" s="4"/>
      <c r="G214" s="4"/>
      <c r="H214" s="4"/>
      <c r="I214" s="4"/>
      <c r="J214" s="4"/>
      <c r="K214" s="28"/>
      <c r="L214" s="42"/>
      <c r="M214" s="4"/>
      <c r="N214" s="4"/>
      <c r="O214" s="4"/>
      <c r="P214" s="4"/>
    </row>
    <row r="215" spans="1:16" x14ac:dyDescent="0.15">
      <c r="A215" s="4"/>
      <c r="B215" s="4"/>
      <c r="C215" s="27"/>
      <c r="D215" s="27"/>
      <c r="E215" s="4"/>
      <c r="F215" s="4"/>
      <c r="G215" s="4"/>
      <c r="H215" s="4"/>
      <c r="I215" s="4"/>
      <c r="J215" s="4"/>
      <c r="K215" s="28"/>
      <c r="L215" s="42"/>
      <c r="M215" s="4"/>
      <c r="N215" s="4"/>
      <c r="O215" s="4"/>
      <c r="P215" s="4"/>
    </row>
    <row r="216" spans="1:16" x14ac:dyDescent="0.15">
      <c r="A216" s="4"/>
      <c r="B216" s="4"/>
      <c r="C216" s="27"/>
      <c r="D216" s="27"/>
      <c r="E216" s="4"/>
      <c r="F216" s="4"/>
      <c r="G216" s="4"/>
      <c r="H216" s="4"/>
      <c r="I216" s="4"/>
      <c r="J216" s="4"/>
      <c r="K216" s="28"/>
      <c r="L216" s="42"/>
      <c r="M216" s="4"/>
      <c r="N216" s="4"/>
      <c r="O216" s="4"/>
      <c r="P216" s="4"/>
    </row>
    <row r="217" spans="1:16" x14ac:dyDescent="0.15">
      <c r="A217" s="4"/>
      <c r="B217" s="4"/>
      <c r="C217" s="27"/>
      <c r="D217" s="27"/>
      <c r="E217" s="4"/>
      <c r="F217" s="4"/>
      <c r="G217" s="4"/>
      <c r="H217" s="4"/>
      <c r="I217" s="4"/>
      <c r="J217" s="4"/>
      <c r="K217" s="28"/>
      <c r="L217" s="42"/>
      <c r="M217" s="4"/>
      <c r="N217" s="4"/>
      <c r="O217" s="4"/>
      <c r="P217" s="4"/>
    </row>
    <row r="218" spans="1:16" x14ac:dyDescent="0.15">
      <c r="A218" s="4"/>
      <c r="B218" s="4"/>
      <c r="C218" s="27"/>
      <c r="D218" s="27"/>
      <c r="E218" s="4"/>
      <c r="F218" s="4"/>
      <c r="G218" s="4"/>
      <c r="H218" s="4"/>
      <c r="I218" s="4"/>
      <c r="J218" s="4"/>
      <c r="K218" s="28"/>
      <c r="L218" s="42"/>
      <c r="M218" s="4"/>
      <c r="N218" s="4"/>
      <c r="O218" s="4"/>
      <c r="P218" s="4"/>
    </row>
    <row r="219" spans="1:16" x14ac:dyDescent="0.15">
      <c r="A219" s="4"/>
      <c r="B219" s="4"/>
      <c r="C219" s="27"/>
      <c r="D219" s="27"/>
      <c r="E219" s="4"/>
      <c r="F219" s="4"/>
      <c r="G219" s="4"/>
      <c r="H219" s="4"/>
      <c r="I219" s="4"/>
      <c r="J219" s="4"/>
      <c r="K219" s="28"/>
      <c r="L219" s="42"/>
      <c r="M219" s="4"/>
      <c r="N219" s="4"/>
      <c r="O219" s="4"/>
      <c r="P219" s="4"/>
    </row>
    <row r="220" spans="1:16" x14ac:dyDescent="0.15">
      <c r="A220" s="4"/>
      <c r="B220" s="4"/>
      <c r="C220" s="27"/>
      <c r="D220" s="27"/>
      <c r="E220" s="4"/>
      <c r="F220" s="4"/>
      <c r="G220" s="4"/>
      <c r="H220" s="4"/>
      <c r="I220" s="4"/>
      <c r="J220" s="4"/>
      <c r="K220" s="28"/>
      <c r="L220" s="42"/>
      <c r="M220" s="4"/>
      <c r="N220" s="4"/>
      <c r="O220" s="4"/>
      <c r="P220" s="4"/>
    </row>
    <row r="221" spans="1:16" x14ac:dyDescent="0.15">
      <c r="A221" s="4"/>
      <c r="B221" s="4"/>
      <c r="C221" s="27"/>
      <c r="D221" s="27"/>
      <c r="E221" s="4"/>
      <c r="F221" s="4"/>
      <c r="G221" s="4"/>
      <c r="H221" s="4"/>
      <c r="I221" s="4"/>
      <c r="J221" s="4"/>
      <c r="K221" s="28"/>
      <c r="L221" s="42"/>
      <c r="M221" s="4"/>
      <c r="N221" s="4"/>
      <c r="O221" s="4"/>
      <c r="P221" s="4"/>
    </row>
    <row r="222" spans="1:16" x14ac:dyDescent="0.15">
      <c r="A222" s="4"/>
      <c r="B222" s="4"/>
      <c r="C222" s="27"/>
      <c r="D222" s="27"/>
      <c r="E222" s="4"/>
      <c r="F222" s="4"/>
      <c r="G222" s="4"/>
      <c r="H222" s="4"/>
      <c r="I222" s="4"/>
      <c r="J222" s="4"/>
      <c r="K222" s="28"/>
      <c r="L222" s="42"/>
      <c r="M222" s="4"/>
      <c r="N222" s="4"/>
      <c r="O222" s="4"/>
      <c r="P222" s="4"/>
    </row>
    <row r="223" spans="1:16" x14ac:dyDescent="0.15">
      <c r="A223" s="4"/>
      <c r="B223" s="4"/>
      <c r="C223" s="27"/>
      <c r="D223" s="27"/>
      <c r="E223" s="4"/>
      <c r="F223" s="4"/>
      <c r="G223" s="4"/>
      <c r="H223" s="4"/>
      <c r="I223" s="4"/>
      <c r="J223" s="4"/>
      <c r="K223" s="28"/>
      <c r="L223" s="42"/>
      <c r="M223" s="4"/>
      <c r="N223" s="4"/>
      <c r="O223" s="4"/>
      <c r="P223" s="4"/>
    </row>
    <row r="224" spans="1:16" x14ac:dyDescent="0.15">
      <c r="A224" s="4"/>
      <c r="B224" s="4"/>
      <c r="C224" s="27"/>
      <c r="D224" s="27"/>
      <c r="E224" s="4"/>
      <c r="F224" s="4"/>
      <c r="G224" s="4"/>
      <c r="H224" s="4"/>
      <c r="I224" s="4"/>
      <c r="J224" s="4"/>
      <c r="K224" s="28"/>
      <c r="L224" s="42"/>
      <c r="M224" s="4"/>
      <c r="N224" s="4"/>
      <c r="O224" s="4"/>
      <c r="P224" s="4"/>
    </row>
    <row r="225" spans="1:16" x14ac:dyDescent="0.15">
      <c r="A225" s="4"/>
      <c r="B225" s="4"/>
      <c r="C225" s="27"/>
      <c r="D225" s="27"/>
      <c r="E225" s="4"/>
      <c r="F225" s="4"/>
      <c r="G225" s="4"/>
      <c r="H225" s="4"/>
      <c r="I225" s="4"/>
      <c r="J225" s="4"/>
      <c r="K225" s="28"/>
      <c r="L225" s="42"/>
      <c r="M225" s="4"/>
      <c r="N225" s="4"/>
      <c r="O225" s="4"/>
      <c r="P225" s="4"/>
    </row>
    <row r="226" spans="1:16" x14ac:dyDescent="0.15">
      <c r="A226" s="4"/>
      <c r="B226" s="4"/>
      <c r="C226" s="27"/>
      <c r="D226" s="27"/>
      <c r="E226" s="4"/>
      <c r="F226" s="4"/>
      <c r="G226" s="4"/>
      <c r="H226" s="4"/>
      <c r="I226" s="4"/>
      <c r="J226" s="4"/>
      <c r="K226" s="28"/>
      <c r="L226" s="42"/>
      <c r="M226" s="4"/>
      <c r="N226" s="4"/>
      <c r="O226" s="4"/>
      <c r="P226" s="4"/>
    </row>
    <row r="227" spans="1:16" x14ac:dyDescent="0.15">
      <c r="A227" s="4"/>
      <c r="B227" s="4"/>
      <c r="C227" s="27"/>
      <c r="D227" s="27"/>
      <c r="E227" s="4"/>
      <c r="F227" s="4"/>
      <c r="G227" s="4"/>
      <c r="H227" s="4"/>
      <c r="I227" s="4"/>
      <c r="J227" s="4"/>
      <c r="K227" s="28"/>
      <c r="L227" s="42"/>
      <c r="M227" s="4"/>
      <c r="N227" s="4"/>
      <c r="O227" s="4"/>
      <c r="P227" s="4"/>
    </row>
    <row r="228" spans="1:16" x14ac:dyDescent="0.15">
      <c r="A228" s="4"/>
      <c r="B228" s="4"/>
      <c r="C228" s="27"/>
      <c r="D228" s="27"/>
      <c r="E228" s="4"/>
      <c r="F228" s="4"/>
      <c r="G228" s="4"/>
      <c r="H228" s="4"/>
      <c r="I228" s="4"/>
      <c r="J228" s="4"/>
      <c r="K228" s="28"/>
      <c r="L228" s="42"/>
      <c r="M228" s="4"/>
      <c r="N228" s="4"/>
      <c r="O228" s="4"/>
      <c r="P228" s="4"/>
    </row>
    <row r="229" spans="1:16" x14ac:dyDescent="0.15">
      <c r="A229" s="4"/>
      <c r="B229" s="4"/>
      <c r="C229" s="27"/>
      <c r="D229" s="27"/>
      <c r="E229" s="4"/>
      <c r="F229" s="4"/>
      <c r="G229" s="4"/>
      <c r="H229" s="4"/>
      <c r="I229" s="4"/>
      <c r="J229" s="4"/>
      <c r="K229" s="28"/>
      <c r="L229" s="42"/>
      <c r="M229" s="4"/>
      <c r="N229" s="4"/>
      <c r="O229" s="4"/>
      <c r="P229" s="4"/>
    </row>
    <row r="230" spans="1:16" x14ac:dyDescent="0.15">
      <c r="A230" s="4"/>
      <c r="B230" s="4"/>
      <c r="C230" s="27"/>
      <c r="D230" s="27"/>
      <c r="E230" s="4"/>
      <c r="F230" s="4"/>
      <c r="G230" s="4"/>
      <c r="H230" s="4"/>
      <c r="I230" s="4"/>
      <c r="J230" s="4"/>
      <c r="K230" s="28"/>
      <c r="L230" s="42"/>
      <c r="M230" s="4"/>
      <c r="N230" s="4"/>
      <c r="O230" s="4"/>
      <c r="P230" s="4"/>
    </row>
    <row r="231" spans="1:16" x14ac:dyDescent="0.15">
      <c r="A231" s="4"/>
      <c r="B231" s="4"/>
      <c r="C231" s="27"/>
      <c r="D231" s="27"/>
      <c r="E231" s="4"/>
      <c r="F231" s="4"/>
      <c r="G231" s="4"/>
      <c r="H231" s="4"/>
      <c r="I231" s="4"/>
      <c r="J231" s="4"/>
      <c r="K231" s="28"/>
      <c r="L231" s="42"/>
      <c r="M231" s="4"/>
      <c r="N231" s="4"/>
      <c r="O231" s="4"/>
      <c r="P231" s="4"/>
    </row>
  </sheetData>
  <mergeCells count="65">
    <mergeCell ref="A3:B3"/>
    <mergeCell ref="C3:D3"/>
    <mergeCell ref="E3:G3"/>
    <mergeCell ref="H3:L3"/>
    <mergeCell ref="A1:L1"/>
    <mergeCell ref="A2:B2"/>
    <mergeCell ref="C2:D2"/>
    <mergeCell ref="E2:G2"/>
    <mergeCell ref="H2:L2"/>
    <mergeCell ref="A15:J15"/>
    <mergeCell ref="A16:A20"/>
    <mergeCell ref="B17:B20"/>
    <mergeCell ref="E4:G4"/>
    <mergeCell ref="H4:L4"/>
    <mergeCell ref="C5:D5"/>
    <mergeCell ref="A6:A14"/>
    <mergeCell ref="E6:K6"/>
    <mergeCell ref="B7:B14"/>
    <mergeCell ref="A32:J32"/>
    <mergeCell ref="A33:A35"/>
    <mergeCell ref="E33:K33"/>
    <mergeCell ref="B34:B35"/>
    <mergeCell ref="A21:J21"/>
    <mergeCell ref="B23:B25"/>
    <mergeCell ref="A22:A31"/>
    <mergeCell ref="B26:B27"/>
    <mergeCell ref="B29:B30"/>
    <mergeCell ref="B84:B95"/>
    <mergeCell ref="C85:C89"/>
    <mergeCell ref="C90:C92"/>
    <mergeCell ref="C93:C94"/>
    <mergeCell ref="A83:A97"/>
    <mergeCell ref="A100:J100"/>
    <mergeCell ref="A101:J101"/>
    <mergeCell ref="B96:B97"/>
    <mergeCell ref="A102:J102"/>
    <mergeCell ref="A103:J103"/>
    <mergeCell ref="A98:J98"/>
    <mergeCell ref="A99:J99"/>
    <mergeCell ref="A82:J82"/>
    <mergeCell ref="C83:D83"/>
    <mergeCell ref="E83:K83"/>
    <mergeCell ref="B62:B70"/>
    <mergeCell ref="C62:C67"/>
    <mergeCell ref="C68:C70"/>
    <mergeCell ref="C73:D73"/>
    <mergeCell ref="E73:K73"/>
    <mergeCell ref="A78:J78"/>
    <mergeCell ref="C80:D80"/>
    <mergeCell ref="A72:J72"/>
    <mergeCell ref="A79:A81"/>
    <mergeCell ref="C79:D79"/>
    <mergeCell ref="E79:K79"/>
    <mergeCell ref="C81:D81"/>
    <mergeCell ref="A73:A77"/>
    <mergeCell ref="A36:J36"/>
    <mergeCell ref="E37:K37"/>
    <mergeCell ref="B39:B54"/>
    <mergeCell ref="C39:C42"/>
    <mergeCell ref="A37:A71"/>
    <mergeCell ref="C43:C48"/>
    <mergeCell ref="C49:C54"/>
    <mergeCell ref="B55:B61"/>
    <mergeCell ref="C56:C57"/>
    <mergeCell ref="C59:C61"/>
  </mergeCells>
  <phoneticPr fontId="2" type="noConversion"/>
  <pageMargins left="0.25" right="0.25" top="0.75" bottom="0.75" header="0.3" footer="0.3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topLeftCell="A2" workbookViewId="0">
      <selection activeCell="D12" sqref="D12"/>
    </sheetView>
  </sheetViews>
  <sheetFormatPr baseColWidth="10" defaultColWidth="10" defaultRowHeight="16" x14ac:dyDescent="0.15"/>
  <cols>
    <col min="1" max="1" width="15.19921875" style="3" customWidth="1"/>
    <col min="2" max="2" width="30.19921875" style="3" customWidth="1"/>
    <col min="3" max="3" width="42.59765625" style="3" bestFit="1" customWidth="1"/>
    <col min="4" max="4" width="45.796875" style="3" bestFit="1" customWidth="1"/>
    <col min="5" max="5" width="8.3984375" style="3" bestFit="1" customWidth="1"/>
    <col min="6" max="6" width="7.19921875" style="3" bestFit="1" customWidth="1"/>
    <col min="7" max="7" width="10.59765625" style="3" bestFit="1" customWidth="1"/>
    <col min="8" max="8" width="8.796875" style="3" customWidth="1"/>
    <col min="9" max="9" width="9.3984375" style="3" bestFit="1" customWidth="1"/>
    <col min="10" max="10" width="6.59765625" style="3" bestFit="1" customWidth="1"/>
    <col min="11" max="11" width="15.796875" style="3" bestFit="1" customWidth="1"/>
    <col min="12" max="12" width="37.796875" style="3" bestFit="1" customWidth="1"/>
    <col min="13" max="13" width="10" style="3"/>
    <col min="14" max="14" width="0" style="3" hidden="1" customWidth="1"/>
    <col min="15" max="16384" width="10" style="3"/>
  </cols>
  <sheetData>
    <row r="1" spans="1:14" ht="21" x14ac:dyDescent="0.15">
      <c r="A1" s="175" t="s">
        <v>165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  <c r="L1" s="177"/>
    </row>
    <row r="2" spans="1:14" s="2" customFormat="1" ht="17" customHeight="1" x14ac:dyDescent="0.15">
      <c r="A2" s="178" t="s">
        <v>2</v>
      </c>
      <c r="B2" s="178"/>
      <c r="C2" s="179" t="s">
        <v>3</v>
      </c>
      <c r="D2" s="179"/>
      <c r="E2" s="180" t="s">
        <v>155</v>
      </c>
      <c r="F2" s="180"/>
      <c r="G2" s="180"/>
      <c r="H2" s="121" t="s">
        <v>4</v>
      </c>
      <c r="I2" s="121"/>
      <c r="J2" s="121"/>
      <c r="K2" s="121"/>
      <c r="L2" s="121"/>
    </row>
    <row r="3" spans="1:14" s="2" customFormat="1" ht="17" customHeight="1" x14ac:dyDescent="0.15">
      <c r="A3" s="178" t="s">
        <v>5</v>
      </c>
      <c r="B3" s="178"/>
      <c r="C3" s="179"/>
      <c r="D3" s="179"/>
      <c r="E3" s="180" t="s">
        <v>6</v>
      </c>
      <c r="F3" s="180"/>
      <c r="G3" s="180"/>
      <c r="H3" s="121" t="s">
        <v>171</v>
      </c>
      <c r="I3" s="121"/>
      <c r="J3" s="121"/>
      <c r="K3" s="121"/>
      <c r="L3" s="121"/>
    </row>
    <row r="4" spans="1:14" ht="17" x14ac:dyDescent="0.15">
      <c r="A4" s="32" t="s">
        <v>168</v>
      </c>
      <c r="B4" s="7" t="s">
        <v>169</v>
      </c>
      <c r="C4" s="7" t="s">
        <v>242</v>
      </c>
      <c r="D4" s="105">
        <v>200</v>
      </c>
      <c r="E4" s="144" t="s">
        <v>8</v>
      </c>
      <c r="F4" s="145"/>
      <c r="G4" s="146"/>
      <c r="H4" s="118"/>
      <c r="I4" s="182"/>
      <c r="J4" s="182"/>
      <c r="K4" s="182"/>
      <c r="L4" s="119"/>
    </row>
    <row r="5" spans="1:14" ht="18" x14ac:dyDescent="0.15">
      <c r="A5" s="52" t="s">
        <v>9</v>
      </c>
      <c r="B5" s="53" t="s">
        <v>10</v>
      </c>
      <c r="C5" s="181" t="s">
        <v>11</v>
      </c>
      <c r="D5" s="181"/>
      <c r="E5" s="53" t="s">
        <v>12</v>
      </c>
      <c r="F5" s="53" t="s">
        <v>13</v>
      </c>
      <c r="G5" s="53" t="s">
        <v>12</v>
      </c>
      <c r="H5" s="53" t="s">
        <v>13</v>
      </c>
      <c r="I5" s="53" t="s">
        <v>14</v>
      </c>
      <c r="J5" s="53" t="s">
        <v>15</v>
      </c>
      <c r="K5" s="54" t="s">
        <v>16</v>
      </c>
      <c r="L5" s="53" t="s">
        <v>0</v>
      </c>
    </row>
    <row r="6" spans="1:14" ht="17" x14ac:dyDescent="0.15">
      <c r="A6" s="154" t="s">
        <v>17</v>
      </c>
      <c r="B6" s="49" t="s">
        <v>18</v>
      </c>
      <c r="C6" s="49" t="s">
        <v>19</v>
      </c>
      <c r="D6" s="49" t="s">
        <v>20</v>
      </c>
      <c r="E6" s="157" t="s">
        <v>11</v>
      </c>
      <c r="F6" s="157"/>
      <c r="G6" s="157"/>
      <c r="H6" s="157"/>
      <c r="I6" s="157"/>
      <c r="J6" s="157"/>
      <c r="K6" s="158"/>
      <c r="L6" s="55"/>
    </row>
    <row r="7" spans="1:14" ht="17" x14ac:dyDescent="0.15">
      <c r="A7" s="154"/>
      <c r="B7" s="129" t="s">
        <v>297</v>
      </c>
      <c r="C7" s="99" t="s">
        <v>221</v>
      </c>
      <c r="D7" s="99" t="s">
        <v>294</v>
      </c>
      <c r="E7" s="99">
        <v>40</v>
      </c>
      <c r="F7" s="99" t="s">
        <v>172</v>
      </c>
      <c r="G7" s="99">
        <v>2</v>
      </c>
      <c r="H7" s="99" t="s">
        <v>191</v>
      </c>
      <c r="I7" s="99">
        <v>2000</v>
      </c>
      <c r="J7" s="99" t="s">
        <v>23</v>
      </c>
      <c r="K7" s="100">
        <f>G7*I7*E7</f>
        <v>160000</v>
      </c>
      <c r="L7" s="55"/>
      <c r="N7" s="3">
        <v>2450</v>
      </c>
    </row>
    <row r="8" spans="1:14" ht="17" x14ac:dyDescent="0.15">
      <c r="A8" s="130"/>
      <c r="B8" s="130"/>
      <c r="C8" s="99" t="s">
        <v>222</v>
      </c>
      <c r="D8" s="99" t="s">
        <v>294</v>
      </c>
      <c r="E8" s="99">
        <v>40</v>
      </c>
      <c r="F8" s="99" t="s">
        <v>172</v>
      </c>
      <c r="G8" s="99">
        <v>2</v>
      </c>
      <c r="H8" s="99" t="s">
        <v>191</v>
      </c>
      <c r="I8" s="99">
        <v>1920</v>
      </c>
      <c r="J8" s="99" t="s">
        <v>23</v>
      </c>
      <c r="K8" s="100">
        <f t="shared" ref="K8:K14" si="0">G8*I8*E8</f>
        <v>153600</v>
      </c>
      <c r="L8" s="106"/>
      <c r="N8" s="3">
        <v>2330</v>
      </c>
    </row>
    <row r="9" spans="1:14" ht="17" x14ac:dyDescent="0.15">
      <c r="A9" s="130"/>
      <c r="B9" s="130"/>
      <c r="C9" s="99" t="s">
        <v>223</v>
      </c>
      <c r="D9" s="99" t="s">
        <v>294</v>
      </c>
      <c r="E9" s="99">
        <v>40</v>
      </c>
      <c r="F9" s="99" t="s">
        <v>172</v>
      </c>
      <c r="G9" s="99">
        <v>2</v>
      </c>
      <c r="H9" s="99" t="s">
        <v>191</v>
      </c>
      <c r="I9" s="99">
        <v>1550</v>
      </c>
      <c r="J9" s="99" t="s">
        <v>23</v>
      </c>
      <c r="K9" s="100">
        <f t="shared" si="0"/>
        <v>124000</v>
      </c>
      <c r="L9" s="106"/>
      <c r="N9" s="3">
        <v>1870</v>
      </c>
    </row>
    <row r="10" spans="1:14" ht="17" x14ac:dyDescent="0.15">
      <c r="A10" s="130"/>
      <c r="B10" s="130"/>
      <c r="C10" s="99" t="s">
        <v>224</v>
      </c>
      <c r="D10" s="99" t="s">
        <v>294</v>
      </c>
      <c r="E10" s="99">
        <v>40</v>
      </c>
      <c r="F10" s="99" t="s">
        <v>172</v>
      </c>
      <c r="G10" s="99">
        <v>2</v>
      </c>
      <c r="H10" s="99" t="s">
        <v>191</v>
      </c>
      <c r="I10" s="99">
        <v>1750</v>
      </c>
      <c r="J10" s="99" t="s">
        <v>23</v>
      </c>
      <c r="K10" s="100">
        <f t="shared" si="0"/>
        <v>140000</v>
      </c>
      <c r="L10" s="106"/>
      <c r="N10" s="3">
        <v>2140</v>
      </c>
    </row>
    <row r="11" spans="1:14" ht="17" x14ac:dyDescent="0.15">
      <c r="A11" s="130"/>
      <c r="B11" s="130"/>
      <c r="C11" s="99" t="s">
        <v>229</v>
      </c>
      <c r="D11" s="99" t="s">
        <v>294</v>
      </c>
      <c r="E11" s="99">
        <v>15</v>
      </c>
      <c r="F11" s="99" t="s">
        <v>172</v>
      </c>
      <c r="G11" s="99">
        <v>2</v>
      </c>
      <c r="H11" s="99" t="s">
        <v>191</v>
      </c>
      <c r="I11" s="99">
        <v>2300</v>
      </c>
      <c r="J11" s="99" t="s">
        <v>23</v>
      </c>
      <c r="K11" s="100">
        <f t="shared" si="0"/>
        <v>69000</v>
      </c>
      <c r="L11" s="106"/>
      <c r="N11" s="3">
        <v>2780</v>
      </c>
    </row>
    <row r="12" spans="1:14" ht="17" x14ac:dyDescent="0.15">
      <c r="A12" s="130"/>
      <c r="B12" s="130"/>
      <c r="C12" s="99" t="s">
        <v>228</v>
      </c>
      <c r="D12" s="99" t="s">
        <v>294</v>
      </c>
      <c r="E12" s="99">
        <v>15</v>
      </c>
      <c r="F12" s="99" t="s">
        <v>172</v>
      </c>
      <c r="G12" s="99">
        <v>2</v>
      </c>
      <c r="H12" s="99" t="s">
        <v>191</v>
      </c>
      <c r="I12" s="99">
        <v>1550</v>
      </c>
      <c r="J12" s="99" t="s">
        <v>23</v>
      </c>
      <c r="K12" s="100">
        <f t="shared" si="0"/>
        <v>46500</v>
      </c>
      <c r="L12" s="106"/>
      <c r="N12" s="3">
        <v>1880</v>
      </c>
    </row>
    <row r="13" spans="1:14" ht="17" x14ac:dyDescent="0.15">
      <c r="A13" s="130"/>
      <c r="B13" s="130"/>
      <c r="C13" s="99" t="s">
        <v>226</v>
      </c>
      <c r="D13" s="99" t="s">
        <v>295</v>
      </c>
      <c r="E13" s="99">
        <v>5</v>
      </c>
      <c r="F13" s="99" t="s">
        <v>172</v>
      </c>
      <c r="G13" s="99">
        <v>2</v>
      </c>
      <c r="H13" s="99" t="s">
        <v>191</v>
      </c>
      <c r="I13" s="99">
        <v>305</v>
      </c>
      <c r="J13" s="99" t="s">
        <v>23</v>
      </c>
      <c r="K13" s="100">
        <f t="shared" si="0"/>
        <v>3050</v>
      </c>
      <c r="L13" s="106"/>
    </row>
    <row r="14" spans="1:14" ht="17" x14ac:dyDescent="0.15">
      <c r="A14" s="130"/>
      <c r="B14" s="130"/>
      <c r="C14" s="99" t="s">
        <v>225</v>
      </c>
      <c r="D14" s="99" t="s">
        <v>295</v>
      </c>
      <c r="E14" s="99">
        <v>5</v>
      </c>
      <c r="F14" s="99" t="s">
        <v>172</v>
      </c>
      <c r="G14" s="99">
        <v>2</v>
      </c>
      <c r="H14" s="99" t="s">
        <v>191</v>
      </c>
      <c r="I14" s="99">
        <v>138</v>
      </c>
      <c r="J14" s="99" t="s">
        <v>23</v>
      </c>
      <c r="K14" s="100">
        <f t="shared" si="0"/>
        <v>1380</v>
      </c>
      <c r="L14" s="106"/>
    </row>
    <row r="15" spans="1:14" ht="17" x14ac:dyDescent="0.15">
      <c r="A15" s="152" t="s">
        <v>298</v>
      </c>
      <c r="B15" s="152"/>
      <c r="C15" s="152"/>
      <c r="D15" s="152"/>
      <c r="E15" s="153"/>
      <c r="F15" s="153"/>
      <c r="G15" s="153"/>
      <c r="H15" s="153"/>
      <c r="I15" s="153"/>
      <c r="J15" s="153"/>
      <c r="K15" s="47">
        <f>SUM(K7:K14)</f>
        <v>697530</v>
      </c>
      <c r="L15" s="48"/>
    </row>
    <row r="16" spans="1:14" ht="17" x14ac:dyDescent="0.15">
      <c r="A16" s="184" t="s">
        <v>25</v>
      </c>
      <c r="B16" s="56" t="s">
        <v>26</v>
      </c>
      <c r="C16" s="56" t="s">
        <v>27</v>
      </c>
      <c r="D16" s="56" t="s">
        <v>130</v>
      </c>
      <c r="E16" s="56" t="s">
        <v>28</v>
      </c>
      <c r="F16" s="56" t="s">
        <v>29</v>
      </c>
      <c r="G16" s="56" t="s">
        <v>30</v>
      </c>
      <c r="H16" s="56" t="s">
        <v>31</v>
      </c>
      <c r="I16" s="56" t="s">
        <v>14</v>
      </c>
      <c r="J16" s="56" t="s">
        <v>15</v>
      </c>
      <c r="K16" s="57" t="s">
        <v>11</v>
      </c>
      <c r="L16" s="55"/>
    </row>
    <row r="17" spans="1:12" ht="17" customHeight="1" x14ac:dyDescent="0.15">
      <c r="A17" s="184"/>
      <c r="B17" s="129" t="s">
        <v>301</v>
      </c>
      <c r="C17" s="58" t="s">
        <v>315</v>
      </c>
      <c r="D17" s="105" t="s">
        <v>216</v>
      </c>
      <c r="E17" s="59">
        <v>30</v>
      </c>
      <c r="F17" s="105" t="s">
        <v>33</v>
      </c>
      <c r="G17" s="106">
        <v>4</v>
      </c>
      <c r="H17" s="106" t="s">
        <v>304</v>
      </c>
      <c r="I17" s="105">
        <v>1200</v>
      </c>
      <c r="J17" s="106" t="s">
        <v>186</v>
      </c>
      <c r="K17" s="60">
        <f t="shared" ref="K17" si="1">E17*G17*I17</f>
        <v>144000</v>
      </c>
      <c r="L17" s="61"/>
    </row>
    <row r="18" spans="1:12" ht="17" customHeight="1" x14ac:dyDescent="0.15">
      <c r="A18" s="185"/>
      <c r="B18" s="130"/>
      <c r="C18" s="58" t="s">
        <v>302</v>
      </c>
      <c r="D18" s="105" t="s">
        <v>216</v>
      </c>
      <c r="E18" s="62">
        <v>10</v>
      </c>
      <c r="F18" s="105" t="s">
        <v>33</v>
      </c>
      <c r="G18" s="105">
        <v>2</v>
      </c>
      <c r="H18" s="105" t="s">
        <v>34</v>
      </c>
      <c r="I18" s="105">
        <v>900</v>
      </c>
      <c r="J18" s="105" t="s">
        <v>23</v>
      </c>
      <c r="K18" s="60">
        <f>E18*G18*I18</f>
        <v>18000</v>
      </c>
      <c r="L18" s="106"/>
    </row>
    <row r="19" spans="1:12" ht="17" customHeight="1" x14ac:dyDescent="0.15">
      <c r="A19" s="185"/>
      <c r="B19" s="130"/>
      <c r="C19" s="58" t="s">
        <v>303</v>
      </c>
      <c r="D19" s="105" t="s">
        <v>216</v>
      </c>
      <c r="E19" s="59">
        <v>100</v>
      </c>
      <c r="F19" s="105" t="s">
        <v>33</v>
      </c>
      <c r="G19" s="106">
        <v>2</v>
      </c>
      <c r="H19" s="106" t="s">
        <v>304</v>
      </c>
      <c r="I19" s="105">
        <v>1200</v>
      </c>
      <c r="J19" s="106" t="s">
        <v>186</v>
      </c>
      <c r="K19" s="60">
        <f t="shared" ref="K19:K20" si="2">E19*G19*I19</f>
        <v>240000</v>
      </c>
      <c r="L19" s="106"/>
    </row>
    <row r="20" spans="1:12" ht="17" x14ac:dyDescent="0.15">
      <c r="A20" s="184"/>
      <c r="B20" s="130"/>
      <c r="C20" s="58" t="s">
        <v>314</v>
      </c>
      <c r="D20" s="105" t="s">
        <v>216</v>
      </c>
      <c r="E20" s="62">
        <v>90</v>
      </c>
      <c r="F20" s="105" t="s">
        <v>33</v>
      </c>
      <c r="G20" s="105">
        <v>2</v>
      </c>
      <c r="H20" s="105" t="s">
        <v>34</v>
      </c>
      <c r="I20" s="105">
        <v>1480</v>
      </c>
      <c r="J20" s="105" t="s">
        <v>23</v>
      </c>
      <c r="K20" s="60">
        <f t="shared" si="2"/>
        <v>266400</v>
      </c>
      <c r="L20" s="61"/>
    </row>
    <row r="21" spans="1:12" ht="17" x14ac:dyDescent="0.15">
      <c r="A21" s="185"/>
      <c r="B21" s="128" t="s">
        <v>243</v>
      </c>
      <c r="C21" s="58" t="s">
        <v>244</v>
      </c>
      <c r="D21" s="105" t="s">
        <v>216</v>
      </c>
      <c r="E21" s="62">
        <v>150</v>
      </c>
      <c r="F21" s="105" t="s">
        <v>33</v>
      </c>
      <c r="G21" s="105"/>
      <c r="H21" s="105" t="s">
        <v>34</v>
      </c>
      <c r="I21" s="105">
        <v>550</v>
      </c>
      <c r="J21" s="105" t="s">
        <v>23</v>
      </c>
      <c r="K21" s="60">
        <f>E21*G21*I21</f>
        <v>0</v>
      </c>
      <c r="L21" s="61" t="s">
        <v>309</v>
      </c>
    </row>
    <row r="22" spans="1:12" ht="17" x14ac:dyDescent="0.15">
      <c r="A22" s="185"/>
      <c r="B22" s="128"/>
      <c r="C22" s="58" t="s">
        <v>245</v>
      </c>
      <c r="D22" s="105" t="s">
        <v>216</v>
      </c>
      <c r="E22" s="62">
        <v>50</v>
      </c>
      <c r="F22" s="105" t="s">
        <v>33</v>
      </c>
      <c r="G22" s="105"/>
      <c r="H22" s="105" t="s">
        <v>34</v>
      </c>
      <c r="I22" s="105">
        <v>550</v>
      </c>
      <c r="J22" s="105" t="s">
        <v>23</v>
      </c>
      <c r="K22" s="60">
        <f t="shared" ref="K22" si="3">E22*G22*I22</f>
        <v>0</v>
      </c>
      <c r="L22" s="61" t="s">
        <v>310</v>
      </c>
    </row>
    <row r="23" spans="1:12" ht="17" x14ac:dyDescent="0.15">
      <c r="A23" s="152" t="s">
        <v>36</v>
      </c>
      <c r="B23" s="152"/>
      <c r="C23" s="152"/>
      <c r="D23" s="152"/>
      <c r="E23" s="153"/>
      <c r="F23" s="153"/>
      <c r="G23" s="153"/>
      <c r="H23" s="153"/>
      <c r="I23" s="153"/>
      <c r="J23" s="153"/>
      <c r="K23" s="47">
        <f>SUM(K17:K22)</f>
        <v>668400</v>
      </c>
      <c r="L23" s="48" t="s">
        <v>11</v>
      </c>
    </row>
    <row r="24" spans="1:12" ht="17" x14ac:dyDescent="0.15">
      <c r="A24" s="183" t="s">
        <v>37</v>
      </c>
      <c r="B24" s="63" t="s">
        <v>38</v>
      </c>
      <c r="C24" s="49" t="s">
        <v>39</v>
      </c>
      <c r="D24" s="49" t="s">
        <v>131</v>
      </c>
      <c r="E24" s="49" t="s">
        <v>40</v>
      </c>
      <c r="F24" s="49" t="s">
        <v>15</v>
      </c>
      <c r="G24" s="49" t="s">
        <v>40</v>
      </c>
      <c r="H24" s="49" t="s">
        <v>15</v>
      </c>
      <c r="I24" s="49" t="s">
        <v>14</v>
      </c>
      <c r="J24" s="49" t="s">
        <v>15</v>
      </c>
      <c r="K24" s="64" t="s">
        <v>305</v>
      </c>
      <c r="L24" s="61" t="s">
        <v>11</v>
      </c>
    </row>
    <row r="25" spans="1:12" ht="17" x14ac:dyDescent="0.15">
      <c r="A25" s="183"/>
      <c r="B25" s="129" t="s">
        <v>259</v>
      </c>
      <c r="C25" s="99" t="s">
        <v>254</v>
      </c>
      <c r="D25" s="108" t="s">
        <v>133</v>
      </c>
      <c r="E25" s="105">
        <v>30</v>
      </c>
      <c r="F25" s="105" t="s">
        <v>41</v>
      </c>
      <c r="G25" s="105">
        <v>1</v>
      </c>
      <c r="H25" s="105" t="s">
        <v>249</v>
      </c>
      <c r="I25" s="105">
        <v>400</v>
      </c>
      <c r="J25" s="105" t="s">
        <v>23</v>
      </c>
      <c r="K25" s="60">
        <f>SUM(I25*E25*G25)</f>
        <v>12000</v>
      </c>
      <c r="L25" s="55" t="s">
        <v>248</v>
      </c>
    </row>
    <row r="26" spans="1:12" ht="17" x14ac:dyDescent="0.15">
      <c r="A26" s="183"/>
      <c r="B26" s="130"/>
      <c r="C26" s="99" t="s">
        <v>255</v>
      </c>
      <c r="D26" s="108" t="s">
        <v>133</v>
      </c>
      <c r="E26" s="106">
        <v>10</v>
      </c>
      <c r="F26" s="105" t="s">
        <v>41</v>
      </c>
      <c r="G26" s="105">
        <v>1</v>
      </c>
      <c r="H26" s="105" t="s">
        <v>249</v>
      </c>
      <c r="I26" s="106">
        <v>850</v>
      </c>
      <c r="J26" s="105" t="s">
        <v>23</v>
      </c>
      <c r="K26" s="60">
        <f t="shared" ref="K26:K39" si="4">SUM(I26*E26*G26)</f>
        <v>8500</v>
      </c>
      <c r="L26" s="106"/>
    </row>
    <row r="27" spans="1:12" ht="17" x14ac:dyDescent="0.15">
      <c r="A27" s="183"/>
      <c r="B27" s="130"/>
      <c r="C27" s="99" t="s">
        <v>134</v>
      </c>
      <c r="D27" s="108" t="s">
        <v>133</v>
      </c>
      <c r="E27" s="106">
        <v>10</v>
      </c>
      <c r="F27" s="105" t="s">
        <v>41</v>
      </c>
      <c r="G27" s="105">
        <v>1</v>
      </c>
      <c r="H27" s="105" t="s">
        <v>249</v>
      </c>
      <c r="I27" s="106">
        <v>650</v>
      </c>
      <c r="J27" s="105" t="s">
        <v>23</v>
      </c>
      <c r="K27" s="60">
        <f t="shared" si="4"/>
        <v>6500</v>
      </c>
      <c r="L27" s="106"/>
    </row>
    <row r="28" spans="1:12" ht="17" x14ac:dyDescent="0.15">
      <c r="A28" s="183"/>
      <c r="B28" s="131"/>
      <c r="C28" s="99" t="s">
        <v>135</v>
      </c>
      <c r="D28" s="108" t="s">
        <v>133</v>
      </c>
      <c r="E28" s="106">
        <v>5</v>
      </c>
      <c r="F28" s="105" t="s">
        <v>41</v>
      </c>
      <c r="G28" s="105">
        <v>1</v>
      </c>
      <c r="H28" s="105" t="s">
        <v>249</v>
      </c>
      <c r="I28" s="106">
        <v>1000</v>
      </c>
      <c r="J28" s="105" t="s">
        <v>23</v>
      </c>
      <c r="K28" s="60">
        <f t="shared" si="4"/>
        <v>5000</v>
      </c>
      <c r="L28" s="106"/>
    </row>
    <row r="29" spans="1:12" ht="17" x14ac:dyDescent="0.15">
      <c r="A29" s="183"/>
      <c r="B29" s="128" t="s">
        <v>256</v>
      </c>
      <c r="C29" s="99" t="s">
        <v>250</v>
      </c>
      <c r="D29" s="65" t="s">
        <v>132</v>
      </c>
      <c r="E29" s="108">
        <v>30</v>
      </c>
      <c r="F29" s="108" t="s">
        <v>41</v>
      </c>
      <c r="G29" s="108">
        <v>1</v>
      </c>
      <c r="H29" s="108" t="s">
        <v>43</v>
      </c>
      <c r="I29" s="108">
        <v>1200</v>
      </c>
      <c r="J29" s="105" t="s">
        <v>23</v>
      </c>
      <c r="K29" s="60">
        <f t="shared" si="4"/>
        <v>36000</v>
      </c>
      <c r="L29" s="66"/>
    </row>
    <row r="30" spans="1:12" ht="17" x14ac:dyDescent="0.15">
      <c r="A30" s="183"/>
      <c r="B30" s="186"/>
      <c r="C30" s="99" t="s">
        <v>134</v>
      </c>
      <c r="D30" s="65" t="s">
        <v>132</v>
      </c>
      <c r="E30" s="108">
        <v>5</v>
      </c>
      <c r="F30" s="108" t="s">
        <v>41</v>
      </c>
      <c r="G30" s="108">
        <v>1</v>
      </c>
      <c r="H30" s="108" t="s">
        <v>43</v>
      </c>
      <c r="I30" s="108">
        <v>1800</v>
      </c>
      <c r="J30" s="105" t="s">
        <v>23</v>
      </c>
      <c r="K30" s="60">
        <f t="shared" si="4"/>
        <v>9000</v>
      </c>
      <c r="L30" s="66"/>
    </row>
    <row r="31" spans="1:12" ht="17" x14ac:dyDescent="0.15">
      <c r="A31" s="183"/>
      <c r="B31" s="186"/>
      <c r="C31" s="99" t="s">
        <v>135</v>
      </c>
      <c r="D31" s="65" t="s">
        <v>132</v>
      </c>
      <c r="E31" s="108">
        <v>2</v>
      </c>
      <c r="F31" s="108" t="s">
        <v>41</v>
      </c>
      <c r="G31" s="108">
        <v>1</v>
      </c>
      <c r="H31" s="108" t="s">
        <v>43</v>
      </c>
      <c r="I31" s="108">
        <v>2500</v>
      </c>
      <c r="J31" s="105" t="s">
        <v>23</v>
      </c>
      <c r="K31" s="60">
        <f t="shared" si="4"/>
        <v>5000</v>
      </c>
      <c r="L31" s="66"/>
    </row>
    <row r="32" spans="1:12" ht="17" x14ac:dyDescent="0.15">
      <c r="A32" s="183"/>
      <c r="B32" s="187" t="s">
        <v>257</v>
      </c>
      <c r="C32" s="108" t="s">
        <v>45</v>
      </c>
      <c r="D32" s="65" t="s">
        <v>132</v>
      </c>
      <c r="E32" s="108">
        <v>10</v>
      </c>
      <c r="F32" s="108" t="s">
        <v>41</v>
      </c>
      <c r="G32" s="108">
        <v>1</v>
      </c>
      <c r="H32" s="108" t="s">
        <v>43</v>
      </c>
      <c r="I32" s="108">
        <v>1000</v>
      </c>
      <c r="J32" s="105" t="s">
        <v>23</v>
      </c>
      <c r="K32" s="60">
        <f t="shared" si="4"/>
        <v>10000</v>
      </c>
      <c r="L32" s="66"/>
    </row>
    <row r="33" spans="1:12" ht="17" x14ac:dyDescent="0.15">
      <c r="A33" s="183"/>
      <c r="B33" s="187"/>
      <c r="C33" s="108" t="s">
        <v>134</v>
      </c>
      <c r="D33" s="65" t="s">
        <v>132</v>
      </c>
      <c r="E33" s="108">
        <v>3</v>
      </c>
      <c r="F33" s="108" t="s">
        <v>41</v>
      </c>
      <c r="G33" s="108">
        <v>1</v>
      </c>
      <c r="H33" s="108" t="s">
        <v>43</v>
      </c>
      <c r="I33" s="108">
        <v>1800</v>
      </c>
      <c r="J33" s="105" t="s">
        <v>23</v>
      </c>
      <c r="K33" s="60">
        <f t="shared" si="4"/>
        <v>5400</v>
      </c>
      <c r="L33" s="66"/>
    </row>
    <row r="34" spans="1:12" ht="17" x14ac:dyDescent="0.15">
      <c r="A34" s="183"/>
      <c r="B34" s="187"/>
      <c r="C34" s="108" t="s">
        <v>299</v>
      </c>
      <c r="D34" s="65" t="s">
        <v>132</v>
      </c>
      <c r="E34" s="108">
        <v>8</v>
      </c>
      <c r="F34" s="108" t="s">
        <v>41</v>
      </c>
      <c r="G34" s="108">
        <v>1</v>
      </c>
      <c r="H34" s="108" t="s">
        <v>43</v>
      </c>
      <c r="I34" s="108">
        <v>2600</v>
      </c>
      <c r="J34" s="105" t="s">
        <v>23</v>
      </c>
      <c r="K34" s="60">
        <f t="shared" si="4"/>
        <v>20800</v>
      </c>
      <c r="L34" s="66"/>
    </row>
    <row r="35" spans="1:12" ht="17" x14ac:dyDescent="0.15">
      <c r="A35" s="183"/>
      <c r="B35" s="128" t="s">
        <v>258</v>
      </c>
      <c r="C35" s="99" t="s">
        <v>254</v>
      </c>
      <c r="D35" s="108" t="s">
        <v>133</v>
      </c>
      <c r="E35" s="108">
        <v>20</v>
      </c>
      <c r="F35" s="108" t="s">
        <v>47</v>
      </c>
      <c r="G35" s="108">
        <v>1</v>
      </c>
      <c r="H35" s="105" t="s">
        <v>249</v>
      </c>
      <c r="I35" s="108">
        <v>400</v>
      </c>
      <c r="J35" s="105" t="s">
        <v>23</v>
      </c>
      <c r="K35" s="60">
        <f t="shared" si="4"/>
        <v>8000</v>
      </c>
      <c r="L35" s="66"/>
    </row>
    <row r="36" spans="1:12" ht="17" x14ac:dyDescent="0.15">
      <c r="A36" s="183"/>
      <c r="B36" s="128"/>
      <c r="C36" s="99" t="s">
        <v>255</v>
      </c>
      <c r="D36" s="108" t="s">
        <v>133</v>
      </c>
      <c r="E36" s="106">
        <v>10</v>
      </c>
      <c r="F36" s="105" t="s">
        <v>41</v>
      </c>
      <c r="G36" s="105">
        <v>1</v>
      </c>
      <c r="H36" s="105" t="s">
        <v>249</v>
      </c>
      <c r="I36" s="106">
        <v>850</v>
      </c>
      <c r="J36" s="105" t="s">
        <v>23</v>
      </c>
      <c r="K36" s="60">
        <f t="shared" si="4"/>
        <v>8500</v>
      </c>
      <c r="L36" s="106"/>
    </row>
    <row r="37" spans="1:12" ht="17" x14ac:dyDescent="0.15">
      <c r="A37" s="183"/>
      <c r="B37" s="128"/>
      <c r="C37" s="99" t="s">
        <v>134</v>
      </c>
      <c r="D37" s="106" t="s">
        <v>300</v>
      </c>
      <c r="E37" s="106">
        <v>5</v>
      </c>
      <c r="F37" s="106" t="s">
        <v>184</v>
      </c>
      <c r="G37" s="105">
        <v>1</v>
      </c>
      <c r="H37" s="105" t="s">
        <v>249</v>
      </c>
      <c r="I37" s="106">
        <v>650</v>
      </c>
      <c r="J37" s="106" t="s">
        <v>186</v>
      </c>
      <c r="K37" s="60">
        <f t="shared" si="4"/>
        <v>3250</v>
      </c>
      <c r="L37" s="106"/>
    </row>
    <row r="38" spans="1:12" ht="17" x14ac:dyDescent="0.15">
      <c r="A38" s="183"/>
      <c r="B38" s="128"/>
      <c r="C38" s="99" t="s">
        <v>253</v>
      </c>
      <c r="D38" s="65" t="s">
        <v>132</v>
      </c>
      <c r="E38" s="108">
        <v>5</v>
      </c>
      <c r="F38" s="108" t="s">
        <v>41</v>
      </c>
      <c r="G38" s="108">
        <v>1</v>
      </c>
      <c r="H38" s="108" t="s">
        <v>43</v>
      </c>
      <c r="I38" s="108">
        <v>2500</v>
      </c>
      <c r="J38" s="105" t="s">
        <v>23</v>
      </c>
      <c r="K38" s="60">
        <f t="shared" si="4"/>
        <v>12500</v>
      </c>
      <c r="L38" s="66"/>
    </row>
    <row r="39" spans="1:12" ht="17" x14ac:dyDescent="0.15">
      <c r="A39" s="183"/>
      <c r="B39" s="67" t="s">
        <v>252</v>
      </c>
      <c r="C39" s="99" t="s">
        <v>250</v>
      </c>
      <c r="D39" s="65" t="s">
        <v>132</v>
      </c>
      <c r="E39" s="108">
        <v>5</v>
      </c>
      <c r="F39" s="108" t="s">
        <v>184</v>
      </c>
      <c r="G39" s="108">
        <v>3</v>
      </c>
      <c r="H39" s="108" t="s">
        <v>185</v>
      </c>
      <c r="I39" s="108">
        <v>1200</v>
      </c>
      <c r="J39" s="108" t="s">
        <v>23</v>
      </c>
      <c r="K39" s="60">
        <f t="shared" si="4"/>
        <v>18000</v>
      </c>
      <c r="L39" s="68"/>
    </row>
    <row r="40" spans="1:12" ht="17" x14ac:dyDescent="0.15">
      <c r="A40" s="152" t="s">
        <v>48</v>
      </c>
      <c r="B40" s="152"/>
      <c r="C40" s="152"/>
      <c r="D40" s="152"/>
      <c r="E40" s="153"/>
      <c r="F40" s="153"/>
      <c r="G40" s="153"/>
      <c r="H40" s="153"/>
      <c r="I40" s="153"/>
      <c r="J40" s="153"/>
      <c r="K40" s="47">
        <f>SUM(K25:K39)</f>
        <v>168450</v>
      </c>
      <c r="L40" s="48"/>
    </row>
    <row r="41" spans="1:12" ht="17" x14ac:dyDescent="0.15">
      <c r="A41" s="154" t="s">
        <v>49</v>
      </c>
      <c r="B41" s="69" t="s">
        <v>50</v>
      </c>
      <c r="C41" s="69" t="s">
        <v>51</v>
      </c>
      <c r="D41" s="69" t="s">
        <v>52</v>
      </c>
      <c r="E41" s="172" t="s">
        <v>11</v>
      </c>
      <c r="F41" s="172"/>
      <c r="G41" s="172"/>
      <c r="H41" s="172"/>
      <c r="I41" s="172"/>
      <c r="J41" s="172"/>
      <c r="K41" s="173"/>
      <c r="L41" s="70" t="s">
        <v>11</v>
      </c>
    </row>
    <row r="42" spans="1:12" ht="17" x14ac:dyDescent="0.15">
      <c r="A42" s="130"/>
      <c r="B42" s="129" t="s">
        <v>308</v>
      </c>
      <c r="C42" s="108" t="s">
        <v>306</v>
      </c>
      <c r="D42" s="108" t="s">
        <v>53</v>
      </c>
      <c r="E42" s="108">
        <v>30</v>
      </c>
      <c r="F42" s="108" t="s">
        <v>55</v>
      </c>
      <c r="G42" s="108">
        <v>8</v>
      </c>
      <c r="H42" s="108" t="s">
        <v>136</v>
      </c>
      <c r="I42" s="108">
        <v>128</v>
      </c>
      <c r="J42" s="108" t="s">
        <v>23</v>
      </c>
      <c r="K42" s="71">
        <f t="shared" ref="K42:K44" si="5">E42*G42*I42</f>
        <v>30720</v>
      </c>
      <c r="L42" s="66"/>
    </row>
    <row r="43" spans="1:12" ht="17" x14ac:dyDescent="0.15">
      <c r="A43" s="130"/>
      <c r="B43" s="130"/>
      <c r="C43" s="108" t="s">
        <v>260</v>
      </c>
      <c r="D43" s="108" t="s">
        <v>261</v>
      </c>
      <c r="E43" s="108">
        <v>200</v>
      </c>
      <c r="F43" s="108" t="s">
        <v>54</v>
      </c>
      <c r="G43" s="108">
        <v>2</v>
      </c>
      <c r="H43" s="108" t="s">
        <v>136</v>
      </c>
      <c r="I43" s="108">
        <v>280</v>
      </c>
      <c r="J43" s="108" t="s">
        <v>23</v>
      </c>
      <c r="K43" s="71">
        <f t="shared" si="5"/>
        <v>112000</v>
      </c>
      <c r="L43" s="66"/>
    </row>
    <row r="44" spans="1:12" ht="17" x14ac:dyDescent="0.15">
      <c r="A44" s="130"/>
      <c r="B44" s="131"/>
      <c r="C44" s="106" t="s">
        <v>263</v>
      </c>
      <c r="D44" s="108" t="s">
        <v>261</v>
      </c>
      <c r="E44" s="106">
        <v>200</v>
      </c>
      <c r="F44" s="106" t="s">
        <v>172</v>
      </c>
      <c r="G44" s="106">
        <v>2</v>
      </c>
      <c r="H44" s="108" t="s">
        <v>136</v>
      </c>
      <c r="I44" s="106">
        <v>280</v>
      </c>
      <c r="J44" s="108" t="s">
        <v>23</v>
      </c>
      <c r="K44" s="71">
        <f t="shared" si="5"/>
        <v>112000</v>
      </c>
      <c r="L44" s="106"/>
    </row>
    <row r="45" spans="1:12" ht="17" x14ac:dyDescent="0.15">
      <c r="A45" s="154"/>
      <c r="B45" s="129" t="s">
        <v>307</v>
      </c>
      <c r="C45" s="108" t="s">
        <v>306</v>
      </c>
      <c r="D45" s="108" t="s">
        <v>53</v>
      </c>
      <c r="E45" s="108">
        <v>30</v>
      </c>
      <c r="F45" s="108" t="s">
        <v>55</v>
      </c>
      <c r="G45" s="108"/>
      <c r="H45" s="108" t="s">
        <v>136</v>
      </c>
      <c r="I45" s="108">
        <v>88</v>
      </c>
      <c r="J45" s="108" t="s">
        <v>23</v>
      </c>
      <c r="K45" s="71">
        <f t="shared" ref="K45:K47" si="6">E45*G45*I45</f>
        <v>0</v>
      </c>
      <c r="L45" s="66"/>
    </row>
    <row r="46" spans="1:12" ht="17" x14ac:dyDescent="0.15">
      <c r="A46" s="154"/>
      <c r="B46" s="130"/>
      <c r="C46" s="108" t="s">
        <v>260</v>
      </c>
      <c r="D46" s="108" t="s">
        <v>261</v>
      </c>
      <c r="E46" s="108">
        <v>200</v>
      </c>
      <c r="F46" s="108" t="s">
        <v>54</v>
      </c>
      <c r="G46" s="108"/>
      <c r="H46" s="108" t="s">
        <v>136</v>
      </c>
      <c r="I46" s="108">
        <v>138</v>
      </c>
      <c r="J46" s="108" t="s">
        <v>23</v>
      </c>
      <c r="K46" s="71">
        <f t="shared" si="6"/>
        <v>0</v>
      </c>
      <c r="L46" s="66"/>
    </row>
    <row r="47" spans="1:12" ht="17" x14ac:dyDescent="0.15">
      <c r="A47" s="130"/>
      <c r="B47" s="131"/>
      <c r="C47" s="106" t="s">
        <v>263</v>
      </c>
      <c r="D47" s="108" t="s">
        <v>261</v>
      </c>
      <c r="E47" s="106">
        <v>200</v>
      </c>
      <c r="F47" s="106" t="s">
        <v>172</v>
      </c>
      <c r="G47" s="106"/>
      <c r="H47" s="106" t="s">
        <v>262</v>
      </c>
      <c r="I47" s="106">
        <v>158</v>
      </c>
      <c r="J47" s="108" t="s">
        <v>23</v>
      </c>
      <c r="K47" s="71">
        <f t="shared" si="6"/>
        <v>0</v>
      </c>
      <c r="L47" s="106"/>
    </row>
    <row r="48" spans="1:12" ht="17" x14ac:dyDescent="0.15">
      <c r="A48" s="152" t="s">
        <v>56</v>
      </c>
      <c r="B48" s="152"/>
      <c r="C48" s="152"/>
      <c r="D48" s="152"/>
      <c r="E48" s="153"/>
      <c r="F48" s="153"/>
      <c r="G48" s="153"/>
      <c r="H48" s="153"/>
      <c r="I48" s="153"/>
      <c r="J48" s="153"/>
      <c r="K48" s="47">
        <f>SUM(K42:K47)</f>
        <v>254720</v>
      </c>
      <c r="L48" s="48"/>
    </row>
    <row r="49" spans="1:12" ht="17" x14ac:dyDescent="0.15">
      <c r="A49" s="154" t="s">
        <v>57</v>
      </c>
      <c r="B49" s="49" t="s">
        <v>58</v>
      </c>
      <c r="C49" s="49" t="s">
        <v>59</v>
      </c>
      <c r="D49" s="49" t="s">
        <v>60</v>
      </c>
      <c r="E49" s="157" t="s">
        <v>11</v>
      </c>
      <c r="F49" s="157"/>
      <c r="G49" s="157"/>
      <c r="H49" s="157"/>
      <c r="I49" s="157"/>
      <c r="J49" s="157"/>
      <c r="K49" s="158"/>
      <c r="L49" s="61" t="s">
        <v>11</v>
      </c>
    </row>
    <row r="50" spans="1:12" ht="17" x14ac:dyDescent="0.15">
      <c r="A50" s="154"/>
      <c r="B50" s="105" t="s">
        <v>61</v>
      </c>
      <c r="C50" s="105" t="s">
        <v>62</v>
      </c>
      <c r="D50" s="61" t="s">
        <v>63</v>
      </c>
      <c r="E50" s="105">
        <v>8</v>
      </c>
      <c r="F50" s="105" t="s">
        <v>137</v>
      </c>
      <c r="G50" s="105">
        <v>1</v>
      </c>
      <c r="H50" s="105" t="s">
        <v>35</v>
      </c>
      <c r="I50" s="105">
        <v>90</v>
      </c>
      <c r="J50" s="105" t="s">
        <v>23</v>
      </c>
      <c r="K50" s="71">
        <f>E50*G50*I50</f>
        <v>720</v>
      </c>
      <c r="L50" s="72"/>
    </row>
    <row r="51" spans="1:12" ht="17" x14ac:dyDescent="0.15">
      <c r="A51" s="154"/>
      <c r="B51" s="159" t="s">
        <v>65</v>
      </c>
      <c r="C51" s="159" t="s">
        <v>66</v>
      </c>
      <c r="D51" s="99" t="s">
        <v>311</v>
      </c>
      <c r="E51" s="99">
        <v>15</v>
      </c>
      <c r="F51" s="99" t="s">
        <v>67</v>
      </c>
      <c r="G51" s="99">
        <v>1</v>
      </c>
      <c r="H51" s="99" t="s">
        <v>21</v>
      </c>
      <c r="I51" s="99">
        <v>350</v>
      </c>
      <c r="J51" s="99" t="s">
        <v>23</v>
      </c>
      <c r="K51" s="100">
        <f t="shared" ref="K51:K54" si="7">E51*G51*I51</f>
        <v>5250</v>
      </c>
      <c r="L51" s="72"/>
    </row>
    <row r="52" spans="1:12" ht="17" x14ac:dyDescent="0.15">
      <c r="A52" s="154"/>
      <c r="B52" s="159"/>
      <c r="C52" s="159"/>
      <c r="D52" s="99" t="s">
        <v>68</v>
      </c>
      <c r="E52" s="99">
        <v>5</v>
      </c>
      <c r="F52" s="99" t="s">
        <v>69</v>
      </c>
      <c r="G52" s="99">
        <v>1</v>
      </c>
      <c r="H52" s="99" t="s">
        <v>21</v>
      </c>
      <c r="I52" s="99">
        <v>80</v>
      </c>
      <c r="J52" s="99" t="s">
        <v>23</v>
      </c>
      <c r="K52" s="100">
        <f t="shared" si="7"/>
        <v>400</v>
      </c>
      <c r="L52" s="61"/>
    </row>
    <row r="53" spans="1:12" ht="17" x14ac:dyDescent="0.15">
      <c r="A53" s="130"/>
      <c r="B53" s="160"/>
      <c r="C53" s="160"/>
      <c r="D53" s="99" t="s">
        <v>70</v>
      </c>
      <c r="E53" s="99">
        <v>2</v>
      </c>
      <c r="F53" s="99" t="s">
        <v>47</v>
      </c>
      <c r="G53" s="99">
        <v>1</v>
      </c>
      <c r="H53" s="99" t="s">
        <v>21</v>
      </c>
      <c r="I53" s="99">
        <v>400</v>
      </c>
      <c r="J53" s="99" t="s">
        <v>23</v>
      </c>
      <c r="K53" s="100">
        <f t="shared" si="7"/>
        <v>800</v>
      </c>
      <c r="L53" s="106"/>
    </row>
    <row r="54" spans="1:12" ht="17" x14ac:dyDescent="0.15">
      <c r="A54" s="154"/>
      <c r="B54" s="159"/>
      <c r="C54" s="159"/>
      <c r="D54" s="99" t="s">
        <v>71</v>
      </c>
      <c r="E54" s="99">
        <v>3</v>
      </c>
      <c r="F54" s="99" t="s">
        <v>55</v>
      </c>
      <c r="G54" s="99">
        <v>1</v>
      </c>
      <c r="H54" s="99" t="s">
        <v>21</v>
      </c>
      <c r="I54" s="99">
        <v>400</v>
      </c>
      <c r="J54" s="99" t="s">
        <v>23</v>
      </c>
      <c r="K54" s="100">
        <f t="shared" si="7"/>
        <v>1200</v>
      </c>
      <c r="L54" s="61"/>
    </row>
    <row r="55" spans="1:12" ht="17" x14ac:dyDescent="0.15">
      <c r="A55" s="154"/>
      <c r="B55" s="159"/>
      <c r="C55" s="105" t="s">
        <v>138</v>
      </c>
      <c r="D55" s="61" t="s">
        <v>264</v>
      </c>
      <c r="E55" s="105">
        <v>6</v>
      </c>
      <c r="F55" s="105" t="s">
        <v>69</v>
      </c>
      <c r="G55" s="105">
        <v>1</v>
      </c>
      <c r="H55" s="105" t="s">
        <v>35</v>
      </c>
      <c r="I55" s="105">
        <v>200</v>
      </c>
      <c r="J55" s="105" t="s">
        <v>23</v>
      </c>
      <c r="K55" s="71">
        <f t="shared" ref="K55:K78" si="8">E55*G55*I55</f>
        <v>1200</v>
      </c>
      <c r="L55" s="61"/>
    </row>
    <row r="56" spans="1:12" ht="17" x14ac:dyDescent="0.15">
      <c r="A56" s="154"/>
      <c r="B56" s="159" t="s">
        <v>72</v>
      </c>
      <c r="C56" s="155" t="s">
        <v>139</v>
      </c>
      <c r="D56" s="61" t="s">
        <v>140</v>
      </c>
      <c r="E56" s="105">
        <v>200</v>
      </c>
      <c r="F56" s="105" t="s">
        <v>76</v>
      </c>
      <c r="G56" s="105">
        <v>1</v>
      </c>
      <c r="H56" s="112" t="s">
        <v>35</v>
      </c>
      <c r="I56" s="110">
        <v>10</v>
      </c>
      <c r="J56" s="110" t="s">
        <v>23</v>
      </c>
      <c r="K56" s="71">
        <f t="shared" ref="K56" si="9">E56*G56*I56</f>
        <v>2000</v>
      </c>
      <c r="L56" s="72" t="s">
        <v>11</v>
      </c>
    </row>
    <row r="57" spans="1:12" ht="17" x14ac:dyDescent="0.15">
      <c r="A57" s="154"/>
      <c r="B57" s="159"/>
      <c r="C57" s="161"/>
      <c r="D57" s="73" t="s">
        <v>267</v>
      </c>
      <c r="E57" s="110">
        <v>200</v>
      </c>
      <c r="F57" s="110" t="s">
        <v>94</v>
      </c>
      <c r="G57" s="110">
        <v>1</v>
      </c>
      <c r="H57" s="110" t="s">
        <v>35</v>
      </c>
      <c r="I57" s="104">
        <v>30</v>
      </c>
      <c r="J57" s="110" t="s">
        <v>23</v>
      </c>
      <c r="K57" s="71">
        <f t="shared" si="8"/>
        <v>6000</v>
      </c>
      <c r="L57" s="72"/>
    </row>
    <row r="58" spans="1:12" ht="17" x14ac:dyDescent="0.15">
      <c r="A58" s="154"/>
      <c r="B58" s="159"/>
      <c r="C58" s="155"/>
      <c r="D58" s="73" t="s">
        <v>141</v>
      </c>
      <c r="E58" s="110">
        <v>1</v>
      </c>
      <c r="F58" s="110" t="s">
        <v>77</v>
      </c>
      <c r="G58" s="74">
        <v>1</v>
      </c>
      <c r="H58" s="75" t="s">
        <v>35</v>
      </c>
      <c r="I58" s="104">
        <v>600</v>
      </c>
      <c r="J58" s="110" t="s">
        <v>23</v>
      </c>
      <c r="K58" s="71">
        <f t="shared" si="8"/>
        <v>600</v>
      </c>
      <c r="L58" s="72"/>
    </row>
    <row r="59" spans="1:12" ht="17" x14ac:dyDescent="0.15">
      <c r="A59" s="154"/>
      <c r="B59" s="159"/>
      <c r="C59" s="155"/>
      <c r="D59" s="76" t="s">
        <v>268</v>
      </c>
      <c r="E59" s="110">
        <v>1</v>
      </c>
      <c r="F59" s="110" t="s">
        <v>106</v>
      </c>
      <c r="G59" s="110">
        <v>1</v>
      </c>
      <c r="H59" s="110" t="s">
        <v>35</v>
      </c>
      <c r="I59" s="105">
        <v>20000</v>
      </c>
      <c r="J59" s="105" t="s">
        <v>23</v>
      </c>
      <c r="K59" s="71">
        <f t="shared" si="8"/>
        <v>20000</v>
      </c>
      <c r="L59" s="99"/>
    </row>
    <row r="60" spans="1:12" ht="17" x14ac:dyDescent="0.15">
      <c r="A60" s="154"/>
      <c r="B60" s="159"/>
      <c r="C60" s="155"/>
      <c r="D60" s="76" t="s">
        <v>269</v>
      </c>
      <c r="E60" s="110">
        <v>2</v>
      </c>
      <c r="F60" s="110" t="s">
        <v>199</v>
      </c>
      <c r="G60" s="110">
        <v>1</v>
      </c>
      <c r="H60" s="110" t="s">
        <v>35</v>
      </c>
      <c r="I60" s="105">
        <v>1000</v>
      </c>
      <c r="J60" s="105" t="s">
        <v>23</v>
      </c>
      <c r="K60" s="71">
        <f t="shared" si="8"/>
        <v>2000</v>
      </c>
      <c r="L60" s="72"/>
    </row>
    <row r="61" spans="1:12" ht="17" x14ac:dyDescent="0.15">
      <c r="A61" s="154"/>
      <c r="B61" s="159"/>
      <c r="C61" s="155"/>
      <c r="D61" s="76" t="s">
        <v>271</v>
      </c>
      <c r="E61" s="110">
        <v>1</v>
      </c>
      <c r="F61" s="110" t="s">
        <v>188</v>
      </c>
      <c r="G61" s="110">
        <v>1</v>
      </c>
      <c r="H61" s="110" t="s">
        <v>35</v>
      </c>
      <c r="I61" s="105">
        <v>5000</v>
      </c>
      <c r="J61" s="105" t="s">
        <v>23</v>
      </c>
      <c r="K61" s="71">
        <f t="shared" si="8"/>
        <v>5000</v>
      </c>
      <c r="L61" s="72"/>
    </row>
    <row r="62" spans="1:12" ht="17" x14ac:dyDescent="0.15">
      <c r="A62" s="154"/>
      <c r="B62" s="159"/>
      <c r="C62" s="162" t="s">
        <v>79</v>
      </c>
      <c r="D62" s="99" t="s">
        <v>80</v>
      </c>
      <c r="E62" s="100">
        <v>4</v>
      </c>
      <c r="F62" s="100" t="s">
        <v>81</v>
      </c>
      <c r="G62" s="99">
        <v>1</v>
      </c>
      <c r="H62" s="99" t="s">
        <v>21</v>
      </c>
      <c r="I62" s="100">
        <v>25</v>
      </c>
      <c r="J62" s="99" t="s">
        <v>23</v>
      </c>
      <c r="K62" s="100">
        <f t="shared" si="8"/>
        <v>100</v>
      </c>
      <c r="L62" s="72"/>
    </row>
    <row r="63" spans="1:12" ht="17" x14ac:dyDescent="0.15">
      <c r="A63" s="154"/>
      <c r="B63" s="159"/>
      <c r="C63" s="162"/>
      <c r="D63" s="99" t="s">
        <v>82</v>
      </c>
      <c r="E63" s="100">
        <v>200</v>
      </c>
      <c r="F63" s="100" t="s">
        <v>172</v>
      </c>
      <c r="G63" s="99">
        <v>3</v>
      </c>
      <c r="H63" s="99" t="s">
        <v>272</v>
      </c>
      <c r="I63" s="100">
        <v>1</v>
      </c>
      <c r="J63" s="99" t="s">
        <v>23</v>
      </c>
      <c r="K63" s="100">
        <f t="shared" si="8"/>
        <v>600</v>
      </c>
      <c r="L63" s="72"/>
    </row>
    <row r="64" spans="1:12" ht="17" x14ac:dyDescent="0.15">
      <c r="A64" s="154"/>
      <c r="B64" s="159"/>
      <c r="C64" s="162"/>
      <c r="D64" s="99" t="s">
        <v>84</v>
      </c>
      <c r="E64" s="100">
        <v>4</v>
      </c>
      <c r="F64" s="100" t="s">
        <v>85</v>
      </c>
      <c r="G64" s="99">
        <v>1</v>
      </c>
      <c r="H64" s="99" t="s">
        <v>21</v>
      </c>
      <c r="I64" s="100">
        <v>50</v>
      </c>
      <c r="J64" s="99" t="s">
        <v>23</v>
      </c>
      <c r="K64" s="100">
        <f t="shared" si="8"/>
        <v>200</v>
      </c>
      <c r="L64" s="72"/>
    </row>
    <row r="65" spans="1:12" ht="17" x14ac:dyDescent="0.15">
      <c r="A65" s="154"/>
      <c r="B65" s="159"/>
      <c r="C65" s="162"/>
      <c r="D65" s="99" t="s">
        <v>86</v>
      </c>
      <c r="E65" s="100">
        <v>2</v>
      </c>
      <c r="F65" s="100" t="s">
        <v>69</v>
      </c>
      <c r="G65" s="99">
        <v>1</v>
      </c>
      <c r="H65" s="99" t="s">
        <v>21</v>
      </c>
      <c r="I65" s="100">
        <v>200</v>
      </c>
      <c r="J65" s="99" t="s">
        <v>23</v>
      </c>
      <c r="K65" s="100">
        <f t="shared" si="8"/>
        <v>400</v>
      </c>
      <c r="L65" s="72"/>
    </row>
    <row r="66" spans="1:12" ht="17" x14ac:dyDescent="0.15">
      <c r="A66" s="154"/>
      <c r="B66" s="159"/>
      <c r="C66" s="162"/>
      <c r="D66" s="99" t="s">
        <v>190</v>
      </c>
      <c r="E66" s="100">
        <v>200</v>
      </c>
      <c r="F66" s="100" t="s">
        <v>172</v>
      </c>
      <c r="G66" s="99">
        <v>1</v>
      </c>
      <c r="H66" s="99" t="s">
        <v>191</v>
      </c>
      <c r="I66" s="100">
        <v>50</v>
      </c>
      <c r="J66" s="99" t="s">
        <v>23</v>
      </c>
      <c r="K66" s="100">
        <f t="shared" si="8"/>
        <v>10000</v>
      </c>
      <c r="L66" s="72"/>
    </row>
    <row r="67" spans="1:12" ht="17" x14ac:dyDescent="0.15">
      <c r="A67" s="154"/>
      <c r="B67" s="164" t="s">
        <v>88</v>
      </c>
      <c r="C67" s="110" t="s">
        <v>89</v>
      </c>
      <c r="D67" s="76" t="s">
        <v>142</v>
      </c>
      <c r="E67" s="105">
        <v>200</v>
      </c>
      <c r="F67" s="108" t="s">
        <v>77</v>
      </c>
      <c r="G67" s="108">
        <v>1</v>
      </c>
      <c r="H67" s="108" t="s">
        <v>35</v>
      </c>
      <c r="I67" s="108">
        <v>50</v>
      </c>
      <c r="J67" s="105" t="s">
        <v>23</v>
      </c>
      <c r="K67" s="71">
        <f t="shared" si="8"/>
        <v>10000</v>
      </c>
      <c r="L67" s="72"/>
    </row>
    <row r="68" spans="1:12" ht="17" x14ac:dyDescent="0.15">
      <c r="A68" s="154"/>
      <c r="B68" s="164"/>
      <c r="C68" s="161" t="s">
        <v>273</v>
      </c>
      <c r="D68" s="77" t="s">
        <v>274</v>
      </c>
      <c r="E68" s="110">
        <v>200</v>
      </c>
      <c r="F68" s="110" t="s">
        <v>55</v>
      </c>
      <c r="G68" s="104">
        <v>1</v>
      </c>
      <c r="H68" s="104" t="s">
        <v>21</v>
      </c>
      <c r="I68" s="104">
        <v>88</v>
      </c>
      <c r="J68" s="104" t="s">
        <v>23</v>
      </c>
      <c r="K68" s="71">
        <f t="shared" si="8"/>
        <v>17600</v>
      </c>
      <c r="L68" s="72"/>
    </row>
    <row r="69" spans="1:12" ht="17" x14ac:dyDescent="0.15">
      <c r="A69" s="154"/>
      <c r="B69" s="164"/>
      <c r="C69" s="161"/>
      <c r="D69" s="73" t="s">
        <v>275</v>
      </c>
      <c r="E69" s="110">
        <v>200</v>
      </c>
      <c r="F69" s="110" t="s">
        <v>55</v>
      </c>
      <c r="G69" s="104">
        <v>1</v>
      </c>
      <c r="H69" s="104" t="s">
        <v>21</v>
      </c>
      <c r="I69" s="104">
        <v>49</v>
      </c>
      <c r="J69" s="104" t="s">
        <v>23</v>
      </c>
      <c r="K69" s="71">
        <f t="shared" si="8"/>
        <v>9800</v>
      </c>
      <c r="L69" s="72"/>
    </row>
    <row r="70" spans="1:12" ht="17" x14ac:dyDescent="0.15">
      <c r="A70" s="154"/>
      <c r="B70" s="164"/>
      <c r="C70" s="155" t="s">
        <v>92</v>
      </c>
      <c r="D70" s="61" t="s">
        <v>312</v>
      </c>
      <c r="E70" s="105">
        <v>200</v>
      </c>
      <c r="F70" s="108" t="s">
        <v>143</v>
      </c>
      <c r="G70" s="108">
        <v>1</v>
      </c>
      <c r="H70" s="108" t="s">
        <v>22</v>
      </c>
      <c r="I70" s="108">
        <v>20</v>
      </c>
      <c r="J70" s="105" t="s">
        <v>23</v>
      </c>
      <c r="K70" s="71">
        <f t="shared" si="8"/>
        <v>4000</v>
      </c>
      <c r="L70" s="72"/>
    </row>
    <row r="71" spans="1:12" ht="17" x14ac:dyDescent="0.15">
      <c r="A71" s="130"/>
      <c r="B71" s="164"/>
      <c r="C71" s="163"/>
      <c r="D71" s="114" t="s">
        <v>335</v>
      </c>
      <c r="E71" s="114">
        <v>200</v>
      </c>
      <c r="F71" s="114" t="s">
        <v>336</v>
      </c>
      <c r="G71" s="106">
        <v>1</v>
      </c>
      <c r="H71" s="106" t="s">
        <v>188</v>
      </c>
      <c r="I71" s="106">
        <v>80</v>
      </c>
      <c r="J71" s="106" t="s">
        <v>186</v>
      </c>
      <c r="K71" s="88">
        <f t="shared" si="8"/>
        <v>16000</v>
      </c>
      <c r="L71" s="106"/>
    </row>
    <row r="72" spans="1:12" ht="17" x14ac:dyDescent="0.15">
      <c r="A72" s="154"/>
      <c r="B72" s="164"/>
      <c r="C72" s="155"/>
      <c r="D72" s="73" t="s">
        <v>276</v>
      </c>
      <c r="E72" s="110">
        <v>1</v>
      </c>
      <c r="F72" s="110" t="s">
        <v>188</v>
      </c>
      <c r="G72" s="108">
        <v>1</v>
      </c>
      <c r="H72" s="108" t="s">
        <v>35</v>
      </c>
      <c r="I72" s="108">
        <v>2000</v>
      </c>
      <c r="J72" s="105" t="s">
        <v>23</v>
      </c>
      <c r="K72" s="71">
        <f t="shared" si="8"/>
        <v>2000</v>
      </c>
      <c r="L72" s="72"/>
    </row>
    <row r="73" spans="1:12" ht="17" x14ac:dyDescent="0.15">
      <c r="A73" s="154"/>
      <c r="B73" s="164"/>
      <c r="C73" s="155"/>
      <c r="D73" s="78" t="s">
        <v>277</v>
      </c>
      <c r="E73" s="105">
        <v>1</v>
      </c>
      <c r="F73" s="108" t="s">
        <v>188</v>
      </c>
      <c r="G73" s="108">
        <v>1</v>
      </c>
      <c r="H73" s="108" t="s">
        <v>35</v>
      </c>
      <c r="I73" s="108">
        <v>8000</v>
      </c>
      <c r="J73" s="105" t="s">
        <v>23</v>
      </c>
      <c r="K73" s="71">
        <f t="shared" si="8"/>
        <v>8000</v>
      </c>
      <c r="L73" s="72"/>
    </row>
    <row r="74" spans="1:12" ht="17" x14ac:dyDescent="0.15">
      <c r="A74" s="154"/>
      <c r="B74" s="162" t="s">
        <v>95</v>
      </c>
      <c r="C74" s="79" t="s">
        <v>144</v>
      </c>
      <c r="D74" s="80" t="s">
        <v>145</v>
      </c>
      <c r="E74" s="74">
        <v>50</v>
      </c>
      <c r="F74" s="74" t="s">
        <v>220</v>
      </c>
      <c r="G74" s="74">
        <v>1</v>
      </c>
      <c r="H74" s="110" t="s">
        <v>22</v>
      </c>
      <c r="I74" s="110">
        <v>10</v>
      </c>
      <c r="J74" s="105" t="s">
        <v>23</v>
      </c>
      <c r="K74" s="71">
        <f t="shared" si="8"/>
        <v>500</v>
      </c>
      <c r="L74" s="81"/>
    </row>
    <row r="75" spans="1:12" ht="17" x14ac:dyDescent="0.15">
      <c r="A75" s="154"/>
      <c r="B75" s="162"/>
      <c r="C75" s="110" t="s">
        <v>146</v>
      </c>
      <c r="D75" s="73" t="s">
        <v>147</v>
      </c>
      <c r="E75" s="110">
        <v>50</v>
      </c>
      <c r="F75" s="110" t="s">
        <v>98</v>
      </c>
      <c r="G75" s="110">
        <v>1</v>
      </c>
      <c r="H75" s="105" t="s">
        <v>35</v>
      </c>
      <c r="I75" s="105">
        <v>10</v>
      </c>
      <c r="J75" s="105" t="s">
        <v>23</v>
      </c>
      <c r="K75" s="71">
        <f t="shared" si="8"/>
        <v>500</v>
      </c>
      <c r="L75" s="81"/>
    </row>
    <row r="76" spans="1:12" ht="17" x14ac:dyDescent="0.15">
      <c r="A76" s="154"/>
      <c r="B76" s="162"/>
      <c r="C76" s="110" t="s">
        <v>278</v>
      </c>
      <c r="D76" s="73" t="s">
        <v>313</v>
      </c>
      <c r="E76" s="110">
        <v>6</v>
      </c>
      <c r="F76" s="110" t="s">
        <v>73</v>
      </c>
      <c r="G76" s="110">
        <v>1</v>
      </c>
      <c r="H76" s="105" t="s">
        <v>35</v>
      </c>
      <c r="I76" s="105">
        <v>200</v>
      </c>
      <c r="J76" s="105" t="s">
        <v>23</v>
      </c>
      <c r="K76" s="71">
        <f t="shared" si="8"/>
        <v>1200</v>
      </c>
      <c r="L76" s="81"/>
    </row>
    <row r="77" spans="1:12" ht="17" x14ac:dyDescent="0.15">
      <c r="A77" s="174"/>
      <c r="B77" s="162"/>
      <c r="C77" s="162" t="s">
        <v>148</v>
      </c>
      <c r="D77" s="82" t="s">
        <v>100</v>
      </c>
      <c r="E77" s="83">
        <v>200</v>
      </c>
      <c r="F77" s="83" t="s">
        <v>83</v>
      </c>
      <c r="G77" s="108">
        <v>1</v>
      </c>
      <c r="H77" s="108" t="s">
        <v>35</v>
      </c>
      <c r="I77" s="105">
        <v>1</v>
      </c>
      <c r="J77" s="105" t="s">
        <v>23</v>
      </c>
      <c r="K77" s="71">
        <f t="shared" si="8"/>
        <v>200</v>
      </c>
      <c r="L77" s="81"/>
    </row>
    <row r="78" spans="1:12" ht="17" x14ac:dyDescent="0.15">
      <c r="A78" s="174"/>
      <c r="B78" s="162"/>
      <c r="C78" s="162"/>
      <c r="D78" s="82" t="s">
        <v>101</v>
      </c>
      <c r="E78" s="83">
        <v>200</v>
      </c>
      <c r="F78" s="83" t="s">
        <v>272</v>
      </c>
      <c r="G78" s="108">
        <v>1</v>
      </c>
      <c r="H78" s="108" t="s">
        <v>35</v>
      </c>
      <c r="I78" s="105">
        <v>2</v>
      </c>
      <c r="J78" s="105" t="s">
        <v>23</v>
      </c>
      <c r="K78" s="71">
        <f t="shared" si="8"/>
        <v>400</v>
      </c>
      <c r="L78" s="81"/>
    </row>
    <row r="79" spans="1:12" ht="17" x14ac:dyDescent="0.15">
      <c r="A79" s="174"/>
      <c r="B79" s="162"/>
      <c r="C79" s="162"/>
      <c r="D79" s="82" t="s">
        <v>87</v>
      </c>
      <c r="E79" s="83">
        <v>100</v>
      </c>
      <c r="F79" s="83" t="s">
        <v>69</v>
      </c>
      <c r="G79" s="105">
        <v>1</v>
      </c>
      <c r="H79" s="105" t="s">
        <v>35</v>
      </c>
      <c r="I79" s="83">
        <v>15</v>
      </c>
      <c r="J79" s="83" t="s">
        <v>23</v>
      </c>
      <c r="K79" s="71">
        <f t="shared" ref="K79:K82" si="10">E79*G79*I79</f>
        <v>1500</v>
      </c>
      <c r="L79" s="81"/>
    </row>
    <row r="80" spans="1:12" ht="17" x14ac:dyDescent="0.15">
      <c r="A80" s="174"/>
      <c r="B80" s="118" t="s">
        <v>149</v>
      </c>
      <c r="C80" s="104" t="s">
        <v>150</v>
      </c>
      <c r="D80" s="61" t="s">
        <v>151</v>
      </c>
      <c r="E80" s="105">
        <v>2</v>
      </c>
      <c r="F80" s="105" t="s">
        <v>69</v>
      </c>
      <c r="G80" s="105">
        <v>1</v>
      </c>
      <c r="H80" s="105" t="s">
        <v>35</v>
      </c>
      <c r="I80" s="105">
        <v>200</v>
      </c>
      <c r="J80" s="105" t="s">
        <v>23</v>
      </c>
      <c r="K80" s="71">
        <f t="shared" si="10"/>
        <v>400</v>
      </c>
      <c r="L80" s="81"/>
    </row>
    <row r="81" spans="1:12" ht="17" x14ac:dyDescent="0.15">
      <c r="A81" s="174"/>
      <c r="B81" s="118"/>
      <c r="C81" s="104" t="s">
        <v>265</v>
      </c>
      <c r="D81" s="80" t="s">
        <v>266</v>
      </c>
      <c r="E81" s="75">
        <v>200</v>
      </c>
      <c r="F81" s="99" t="s">
        <v>94</v>
      </c>
      <c r="G81" s="99">
        <v>4</v>
      </c>
      <c r="H81" s="99" t="s">
        <v>35</v>
      </c>
      <c r="I81" s="99">
        <v>1.5</v>
      </c>
      <c r="J81" s="99" t="s">
        <v>23</v>
      </c>
      <c r="K81" s="100">
        <f t="shared" si="10"/>
        <v>1200</v>
      </c>
      <c r="L81" s="81"/>
    </row>
    <row r="82" spans="1:12" ht="17" x14ac:dyDescent="0.15">
      <c r="A82" s="154"/>
      <c r="B82" s="97" t="s">
        <v>152</v>
      </c>
      <c r="C82" s="104" t="s">
        <v>233</v>
      </c>
      <c r="D82" s="73" t="s">
        <v>153</v>
      </c>
      <c r="E82" s="111">
        <v>1</v>
      </c>
      <c r="F82" s="99" t="s">
        <v>188</v>
      </c>
      <c r="G82" s="99">
        <v>1</v>
      </c>
      <c r="H82" s="99" t="s">
        <v>22</v>
      </c>
      <c r="I82" s="99">
        <v>2000</v>
      </c>
      <c r="J82" s="99" t="s">
        <v>23</v>
      </c>
      <c r="K82" s="100">
        <f t="shared" si="10"/>
        <v>2000</v>
      </c>
      <c r="L82" s="81"/>
    </row>
    <row r="83" spans="1:12" ht="17" x14ac:dyDescent="0.15">
      <c r="A83" s="152" t="s">
        <v>103</v>
      </c>
      <c r="B83" s="152"/>
      <c r="C83" s="152"/>
      <c r="D83" s="152"/>
      <c r="E83" s="153"/>
      <c r="F83" s="153"/>
      <c r="G83" s="153"/>
      <c r="H83" s="153"/>
      <c r="I83" s="153"/>
      <c r="J83" s="153"/>
      <c r="K83" s="47">
        <f>SUM(K50:K82)</f>
        <v>131770</v>
      </c>
      <c r="L83" s="51"/>
    </row>
    <row r="84" spans="1:12" ht="17" x14ac:dyDescent="0.15">
      <c r="A84" s="154" t="s">
        <v>104</v>
      </c>
      <c r="B84" s="84" t="s">
        <v>59</v>
      </c>
      <c r="C84" s="156" t="s">
        <v>281</v>
      </c>
      <c r="D84" s="156"/>
      <c r="E84" s="156" t="s">
        <v>11</v>
      </c>
      <c r="F84" s="156"/>
      <c r="G84" s="157"/>
      <c r="H84" s="157"/>
      <c r="I84" s="157"/>
      <c r="J84" s="157"/>
      <c r="K84" s="158"/>
      <c r="L84" s="61" t="s">
        <v>11</v>
      </c>
    </row>
    <row r="85" spans="1:12" ht="17" x14ac:dyDescent="0.15">
      <c r="A85" s="154"/>
      <c r="B85" s="110" t="s">
        <v>105</v>
      </c>
      <c r="C85" s="155"/>
      <c r="D85" s="155"/>
      <c r="E85" s="110">
        <v>1</v>
      </c>
      <c r="F85" s="110" t="s">
        <v>106</v>
      </c>
      <c r="G85" s="105">
        <v>1</v>
      </c>
      <c r="H85" s="105" t="s">
        <v>35</v>
      </c>
      <c r="I85" s="105">
        <v>1000</v>
      </c>
      <c r="J85" s="105" t="s">
        <v>23</v>
      </c>
      <c r="K85" s="60">
        <f t="shared" ref="K85:K86" si="11">E85*G85*I85</f>
        <v>1000</v>
      </c>
      <c r="L85" s="72"/>
    </row>
    <row r="86" spans="1:12" ht="17" x14ac:dyDescent="0.15">
      <c r="A86" s="130"/>
      <c r="B86" s="113" t="s">
        <v>233</v>
      </c>
      <c r="C86" s="155" t="s">
        <v>293</v>
      </c>
      <c r="D86" s="155"/>
      <c r="E86" s="113">
        <v>1</v>
      </c>
      <c r="F86" s="113" t="s">
        <v>188</v>
      </c>
      <c r="G86" s="106">
        <v>1</v>
      </c>
      <c r="H86" s="106" t="s">
        <v>191</v>
      </c>
      <c r="I86" s="106">
        <v>300000</v>
      </c>
      <c r="J86" s="106" t="s">
        <v>186</v>
      </c>
      <c r="K86" s="60">
        <f t="shared" si="11"/>
        <v>300000</v>
      </c>
      <c r="L86" s="106"/>
    </row>
    <row r="87" spans="1:12" ht="17" x14ac:dyDescent="0.15">
      <c r="A87" s="152" t="s">
        <v>107</v>
      </c>
      <c r="B87" s="152"/>
      <c r="C87" s="152"/>
      <c r="D87" s="152"/>
      <c r="E87" s="153"/>
      <c r="F87" s="153"/>
      <c r="G87" s="153"/>
      <c r="H87" s="153"/>
      <c r="I87" s="153"/>
      <c r="J87" s="153"/>
      <c r="K87" s="47">
        <f>SUM(K85:K86)</f>
        <v>301000</v>
      </c>
      <c r="L87" s="48" t="s">
        <v>11</v>
      </c>
    </row>
    <row r="88" spans="1:12" ht="17" x14ac:dyDescent="0.15">
      <c r="A88" s="154" t="s">
        <v>108</v>
      </c>
      <c r="B88" s="49" t="s">
        <v>109</v>
      </c>
      <c r="C88" s="171" t="s">
        <v>110</v>
      </c>
      <c r="D88" s="171"/>
      <c r="E88" s="157" t="s">
        <v>11</v>
      </c>
      <c r="F88" s="157"/>
      <c r="G88" s="157"/>
      <c r="H88" s="157"/>
      <c r="I88" s="157"/>
      <c r="J88" s="157"/>
      <c r="K88" s="158"/>
      <c r="L88" s="50"/>
    </row>
    <row r="89" spans="1:12" ht="17" x14ac:dyDescent="0.15">
      <c r="A89" s="154"/>
      <c r="B89" s="85" t="s">
        <v>282</v>
      </c>
      <c r="C89" s="170" t="s">
        <v>283</v>
      </c>
      <c r="D89" s="170"/>
      <c r="E89" s="105">
        <v>1</v>
      </c>
      <c r="F89" s="105" t="s">
        <v>188</v>
      </c>
      <c r="G89" s="105">
        <v>1</v>
      </c>
      <c r="H89" s="105" t="s">
        <v>191</v>
      </c>
      <c r="I89" s="86">
        <v>30000</v>
      </c>
      <c r="J89" s="105" t="s">
        <v>23</v>
      </c>
      <c r="K89" s="60">
        <f t="shared" ref="K89:K104" si="12">E89*G89*I89</f>
        <v>30000</v>
      </c>
      <c r="L89" s="50"/>
    </row>
    <row r="90" spans="1:12" ht="17" x14ac:dyDescent="0.15">
      <c r="A90" s="154"/>
      <c r="B90" s="169" t="s">
        <v>111</v>
      </c>
      <c r="C90" s="107" t="s">
        <v>154</v>
      </c>
      <c r="D90" s="107" t="s">
        <v>284</v>
      </c>
      <c r="E90" s="108">
        <v>1</v>
      </c>
      <c r="F90" s="108" t="s">
        <v>54</v>
      </c>
      <c r="G90" s="108">
        <v>8</v>
      </c>
      <c r="H90" s="108" t="s">
        <v>114</v>
      </c>
      <c r="I90" s="108">
        <v>500</v>
      </c>
      <c r="J90" s="108" t="s">
        <v>23</v>
      </c>
      <c r="K90" s="60">
        <f t="shared" si="12"/>
        <v>4000</v>
      </c>
      <c r="L90" s="66"/>
    </row>
    <row r="91" spans="1:12" ht="17" x14ac:dyDescent="0.15">
      <c r="A91" s="154"/>
      <c r="B91" s="169"/>
      <c r="C91" s="168" t="s">
        <v>115</v>
      </c>
      <c r="D91" s="107" t="s">
        <v>285</v>
      </c>
      <c r="E91" s="108">
        <v>4</v>
      </c>
      <c r="F91" s="108" t="s">
        <v>54</v>
      </c>
      <c r="G91" s="108">
        <v>4</v>
      </c>
      <c r="H91" s="108" t="s">
        <v>114</v>
      </c>
      <c r="I91" s="108">
        <v>500</v>
      </c>
      <c r="J91" s="108" t="s">
        <v>23</v>
      </c>
      <c r="K91" s="60">
        <f t="shared" si="12"/>
        <v>8000</v>
      </c>
      <c r="L91" s="66"/>
    </row>
    <row r="92" spans="1:12" ht="17" x14ac:dyDescent="0.15">
      <c r="A92" s="154"/>
      <c r="B92" s="169"/>
      <c r="C92" s="168"/>
      <c r="D92" s="107" t="s">
        <v>286</v>
      </c>
      <c r="E92" s="108">
        <v>1</v>
      </c>
      <c r="F92" s="108" t="s">
        <v>54</v>
      </c>
      <c r="G92" s="108">
        <v>2</v>
      </c>
      <c r="H92" s="108" t="s">
        <v>114</v>
      </c>
      <c r="I92" s="108">
        <v>500</v>
      </c>
      <c r="J92" s="108" t="s">
        <v>23</v>
      </c>
      <c r="K92" s="60">
        <f t="shared" si="12"/>
        <v>1000</v>
      </c>
      <c r="L92" s="66"/>
    </row>
    <row r="93" spans="1:12" ht="17" x14ac:dyDescent="0.15">
      <c r="A93" s="154"/>
      <c r="B93" s="169"/>
      <c r="C93" s="168"/>
      <c r="D93" s="99" t="s">
        <v>201</v>
      </c>
      <c r="E93" s="99">
        <v>1</v>
      </c>
      <c r="F93" s="99" t="s">
        <v>54</v>
      </c>
      <c r="G93" s="99">
        <v>4</v>
      </c>
      <c r="H93" s="99" t="s">
        <v>202</v>
      </c>
      <c r="I93" s="99">
        <v>500</v>
      </c>
      <c r="J93" s="99" t="s">
        <v>23</v>
      </c>
      <c r="K93" s="100">
        <f t="shared" si="12"/>
        <v>2000</v>
      </c>
      <c r="L93" s="66"/>
    </row>
    <row r="94" spans="1:12" ht="17" x14ac:dyDescent="0.15">
      <c r="A94" s="154"/>
      <c r="B94" s="169"/>
      <c r="C94" s="168"/>
      <c r="D94" s="99" t="s">
        <v>232</v>
      </c>
      <c r="E94" s="99">
        <v>8</v>
      </c>
      <c r="F94" s="99" t="s">
        <v>54</v>
      </c>
      <c r="G94" s="99">
        <v>1</v>
      </c>
      <c r="H94" s="99" t="s">
        <v>114</v>
      </c>
      <c r="I94" s="99">
        <v>400</v>
      </c>
      <c r="J94" s="99" t="s">
        <v>23</v>
      </c>
      <c r="K94" s="100">
        <f t="shared" si="12"/>
        <v>3200</v>
      </c>
      <c r="L94" s="66"/>
    </row>
    <row r="95" spans="1:12" ht="17" x14ac:dyDescent="0.15">
      <c r="A95" s="154"/>
      <c r="B95" s="169"/>
      <c r="C95" s="168"/>
      <c r="D95" s="99" t="s">
        <v>203</v>
      </c>
      <c r="E95" s="99">
        <v>6</v>
      </c>
      <c r="F95" s="99" t="s">
        <v>54</v>
      </c>
      <c r="G95" s="99">
        <v>1</v>
      </c>
      <c r="H95" s="99" t="s">
        <v>114</v>
      </c>
      <c r="I95" s="99">
        <v>400</v>
      </c>
      <c r="J95" s="99" t="s">
        <v>23</v>
      </c>
      <c r="K95" s="100">
        <f t="shared" si="12"/>
        <v>2400</v>
      </c>
      <c r="L95" s="66"/>
    </row>
    <row r="96" spans="1:12" ht="17" x14ac:dyDescent="0.15">
      <c r="A96" s="154"/>
      <c r="B96" s="169"/>
      <c r="C96" s="168"/>
      <c r="D96" s="99" t="s">
        <v>204</v>
      </c>
      <c r="E96" s="99">
        <v>6</v>
      </c>
      <c r="F96" s="99" t="s">
        <v>54</v>
      </c>
      <c r="G96" s="99">
        <v>1</v>
      </c>
      <c r="H96" s="99" t="s">
        <v>114</v>
      </c>
      <c r="I96" s="99">
        <v>400</v>
      </c>
      <c r="J96" s="99" t="s">
        <v>23</v>
      </c>
      <c r="K96" s="100">
        <f t="shared" si="12"/>
        <v>2400</v>
      </c>
      <c r="L96" s="66"/>
    </row>
    <row r="97" spans="1:12" ht="17" x14ac:dyDescent="0.15">
      <c r="A97" s="154"/>
      <c r="B97" s="169"/>
      <c r="C97" s="168" t="s">
        <v>116</v>
      </c>
      <c r="D97" s="99" t="s">
        <v>206</v>
      </c>
      <c r="E97" s="99">
        <v>8</v>
      </c>
      <c r="F97" s="99" t="s">
        <v>55</v>
      </c>
      <c r="G97" s="99">
        <v>2</v>
      </c>
      <c r="H97" s="99" t="s">
        <v>43</v>
      </c>
      <c r="I97" s="99">
        <v>400</v>
      </c>
      <c r="J97" s="99" t="s">
        <v>23</v>
      </c>
      <c r="K97" s="100">
        <f t="shared" si="12"/>
        <v>6400</v>
      </c>
      <c r="L97" s="66"/>
    </row>
    <row r="98" spans="1:12" ht="17" x14ac:dyDescent="0.15">
      <c r="A98" s="154"/>
      <c r="B98" s="169"/>
      <c r="C98" s="168"/>
      <c r="D98" s="99" t="s">
        <v>205</v>
      </c>
      <c r="E98" s="99">
        <v>4</v>
      </c>
      <c r="F98" s="99" t="s">
        <v>54</v>
      </c>
      <c r="G98" s="99">
        <v>2</v>
      </c>
      <c r="H98" s="99" t="s">
        <v>114</v>
      </c>
      <c r="I98" s="99">
        <v>500</v>
      </c>
      <c r="J98" s="99" t="s">
        <v>23</v>
      </c>
      <c r="K98" s="100">
        <f t="shared" si="12"/>
        <v>4000</v>
      </c>
      <c r="L98" s="66"/>
    </row>
    <row r="99" spans="1:12" ht="34" x14ac:dyDescent="0.15">
      <c r="A99" s="154"/>
      <c r="B99" s="169"/>
      <c r="C99" s="168"/>
      <c r="D99" s="99" t="s">
        <v>287</v>
      </c>
      <c r="E99" s="99">
        <v>7</v>
      </c>
      <c r="F99" s="99" t="s">
        <v>54</v>
      </c>
      <c r="G99" s="99">
        <v>2</v>
      </c>
      <c r="H99" s="99" t="s">
        <v>114</v>
      </c>
      <c r="I99" s="99">
        <v>400</v>
      </c>
      <c r="J99" s="99" t="s">
        <v>23</v>
      </c>
      <c r="K99" s="100">
        <f t="shared" si="12"/>
        <v>5600</v>
      </c>
      <c r="L99" s="66"/>
    </row>
    <row r="100" spans="1:12" ht="17" x14ac:dyDescent="0.15">
      <c r="A100" s="154"/>
      <c r="B100" s="169"/>
      <c r="C100" s="168" t="s">
        <v>117</v>
      </c>
      <c r="D100" s="107" t="s">
        <v>288</v>
      </c>
      <c r="E100" s="108">
        <v>1</v>
      </c>
      <c r="F100" s="108" t="s">
        <v>54</v>
      </c>
      <c r="G100" s="108">
        <v>3</v>
      </c>
      <c r="H100" s="108" t="s">
        <v>114</v>
      </c>
      <c r="I100" s="108">
        <v>500</v>
      </c>
      <c r="J100" s="108" t="s">
        <v>23</v>
      </c>
      <c r="K100" s="60">
        <f t="shared" si="12"/>
        <v>1500</v>
      </c>
      <c r="L100" s="66"/>
    </row>
    <row r="101" spans="1:12" ht="17" x14ac:dyDescent="0.15">
      <c r="A101" s="154"/>
      <c r="B101" s="169"/>
      <c r="C101" s="168"/>
      <c r="D101" s="107" t="s">
        <v>118</v>
      </c>
      <c r="E101" s="108">
        <v>4</v>
      </c>
      <c r="F101" s="108" t="s">
        <v>54</v>
      </c>
      <c r="G101" s="108">
        <v>1</v>
      </c>
      <c r="H101" s="108" t="s">
        <v>114</v>
      </c>
      <c r="I101" s="108">
        <v>400</v>
      </c>
      <c r="J101" s="108" t="s">
        <v>23</v>
      </c>
      <c r="K101" s="60">
        <f t="shared" si="12"/>
        <v>1600</v>
      </c>
      <c r="L101" s="66"/>
    </row>
    <row r="102" spans="1:12" ht="17" x14ac:dyDescent="0.15">
      <c r="A102" s="154"/>
      <c r="B102" s="169"/>
      <c r="C102" s="107" t="s">
        <v>119</v>
      </c>
      <c r="D102" s="107" t="s">
        <v>251</v>
      </c>
      <c r="E102" s="108">
        <v>4</v>
      </c>
      <c r="F102" s="108" t="s">
        <v>55</v>
      </c>
      <c r="G102" s="108">
        <v>1</v>
      </c>
      <c r="H102" s="108" t="s">
        <v>43</v>
      </c>
      <c r="I102" s="108">
        <v>500</v>
      </c>
      <c r="J102" s="108" t="s">
        <v>23</v>
      </c>
      <c r="K102" s="60">
        <f t="shared" si="12"/>
        <v>2000</v>
      </c>
      <c r="L102" s="66"/>
    </row>
    <row r="103" spans="1:12" ht="17" x14ac:dyDescent="0.15">
      <c r="A103" s="130"/>
      <c r="B103" s="87" t="s">
        <v>316</v>
      </c>
      <c r="C103" s="98" t="s">
        <v>317</v>
      </c>
      <c r="D103" s="98"/>
      <c r="E103" s="106">
        <v>4</v>
      </c>
      <c r="F103" s="106" t="s">
        <v>172</v>
      </c>
      <c r="G103" s="106">
        <v>1</v>
      </c>
      <c r="H103" s="106" t="s">
        <v>185</v>
      </c>
      <c r="I103" s="106">
        <v>800</v>
      </c>
      <c r="J103" s="106" t="s">
        <v>186</v>
      </c>
      <c r="K103" s="88">
        <f t="shared" si="12"/>
        <v>3200</v>
      </c>
      <c r="L103" s="106"/>
    </row>
    <row r="104" spans="1:12" ht="17" x14ac:dyDescent="0.15">
      <c r="A104" s="154"/>
      <c r="B104" s="129" t="s">
        <v>290</v>
      </c>
      <c r="C104" s="107" t="s">
        <v>292</v>
      </c>
      <c r="D104" s="107"/>
      <c r="E104" s="108">
        <v>4</v>
      </c>
      <c r="F104" s="108" t="s">
        <v>54</v>
      </c>
      <c r="G104" s="108">
        <v>5</v>
      </c>
      <c r="H104" s="108" t="s">
        <v>185</v>
      </c>
      <c r="I104" s="108">
        <v>500</v>
      </c>
      <c r="J104" s="108" t="s">
        <v>122</v>
      </c>
      <c r="K104" s="60">
        <f t="shared" si="12"/>
        <v>10000</v>
      </c>
      <c r="L104" s="66"/>
    </row>
    <row r="105" spans="1:12" ht="17" x14ac:dyDescent="0.15">
      <c r="A105" s="154"/>
      <c r="B105" s="130"/>
      <c r="C105" s="107" t="s">
        <v>120</v>
      </c>
      <c r="D105" s="107" t="s">
        <v>289</v>
      </c>
      <c r="E105" s="108">
        <v>4</v>
      </c>
      <c r="F105" s="108" t="s">
        <v>54</v>
      </c>
      <c r="G105" s="108">
        <v>1</v>
      </c>
      <c r="H105" s="108" t="s">
        <v>121</v>
      </c>
      <c r="I105" s="108">
        <v>2000</v>
      </c>
      <c r="J105" s="108" t="s">
        <v>122</v>
      </c>
      <c r="K105" s="60">
        <f t="shared" ref="K105" si="13">E105*G105*I105</f>
        <v>8000</v>
      </c>
      <c r="L105" s="81"/>
    </row>
    <row r="106" spans="1:12" ht="17" x14ac:dyDescent="0.15">
      <c r="A106" s="152" t="s">
        <v>123</v>
      </c>
      <c r="B106" s="152"/>
      <c r="C106" s="152"/>
      <c r="D106" s="152"/>
      <c r="E106" s="153"/>
      <c r="F106" s="153"/>
      <c r="G106" s="153"/>
      <c r="H106" s="153"/>
      <c r="I106" s="153"/>
      <c r="J106" s="153"/>
      <c r="K106" s="47">
        <f>SUM(K89:K105)</f>
        <v>95300</v>
      </c>
      <c r="L106" s="51"/>
    </row>
    <row r="107" spans="1:12" ht="17" x14ac:dyDescent="0.15">
      <c r="A107" s="165" t="s">
        <v>124</v>
      </c>
      <c r="B107" s="165"/>
      <c r="C107" s="165"/>
      <c r="D107" s="165"/>
      <c r="E107" s="166"/>
      <c r="F107" s="166"/>
      <c r="G107" s="166"/>
      <c r="H107" s="166"/>
      <c r="I107" s="166"/>
      <c r="J107" s="166"/>
      <c r="K107" s="89">
        <f>K15+K23+K40+K48+K83+K87+K106</f>
        <v>2317170</v>
      </c>
      <c r="L107" s="90" t="s">
        <v>125</v>
      </c>
    </row>
    <row r="108" spans="1:12" ht="17" x14ac:dyDescent="0.15">
      <c r="A108" s="165" t="s">
        <v>126</v>
      </c>
      <c r="B108" s="165"/>
      <c r="C108" s="165"/>
      <c r="D108" s="165"/>
      <c r="E108" s="166"/>
      <c r="F108" s="166"/>
      <c r="G108" s="166"/>
      <c r="H108" s="166"/>
      <c r="I108" s="166"/>
      <c r="J108" s="166"/>
      <c r="K108" s="89">
        <f>K107*5%</f>
        <v>115858.5</v>
      </c>
      <c r="L108" s="90" t="s">
        <v>11</v>
      </c>
    </row>
    <row r="109" spans="1:12" ht="17" x14ac:dyDescent="0.15">
      <c r="A109" s="165" t="s">
        <v>127</v>
      </c>
      <c r="B109" s="165"/>
      <c r="C109" s="165"/>
      <c r="D109" s="165"/>
      <c r="E109" s="166"/>
      <c r="F109" s="166"/>
      <c r="G109" s="166"/>
      <c r="H109" s="166"/>
      <c r="I109" s="166"/>
      <c r="J109" s="166"/>
      <c r="K109" s="89" t="s">
        <v>128</v>
      </c>
      <c r="L109" s="91" t="s">
        <v>11</v>
      </c>
    </row>
    <row r="110" spans="1:12" ht="17" x14ac:dyDescent="0.15">
      <c r="A110" s="165" t="s">
        <v>129</v>
      </c>
      <c r="B110" s="165"/>
      <c r="C110" s="165"/>
      <c r="D110" s="165"/>
      <c r="E110" s="166"/>
      <c r="F110" s="166"/>
      <c r="G110" s="166"/>
      <c r="H110" s="166"/>
      <c r="I110" s="166"/>
      <c r="J110" s="166"/>
      <c r="K110" s="92">
        <f>(K107+K108)*6%</f>
        <v>145981.71</v>
      </c>
      <c r="L110" s="90" t="s">
        <v>11</v>
      </c>
    </row>
    <row r="111" spans="1:12" ht="18" x14ac:dyDescent="0.15">
      <c r="A111" s="167" t="s">
        <v>1</v>
      </c>
      <c r="B111" s="167"/>
      <c r="C111" s="167"/>
      <c r="D111" s="167"/>
      <c r="E111" s="167"/>
      <c r="F111" s="167"/>
      <c r="G111" s="167"/>
      <c r="H111" s="167"/>
      <c r="I111" s="167"/>
      <c r="J111" s="167"/>
      <c r="K111" s="93">
        <f>K107+K108+K110</f>
        <v>2579010.21</v>
      </c>
      <c r="L111" s="90"/>
    </row>
    <row r="112" spans="1:12" x14ac:dyDescent="0.15">
      <c r="E112" s="4"/>
      <c r="F112" s="4"/>
      <c r="G112" s="4"/>
      <c r="H112" s="4"/>
      <c r="I112" s="4"/>
      <c r="J112" s="4"/>
      <c r="K112" s="28"/>
      <c r="L112" s="42"/>
    </row>
    <row r="113" spans="5:12" x14ac:dyDescent="0.15">
      <c r="E113" s="4"/>
      <c r="F113" s="4"/>
      <c r="G113" s="4"/>
      <c r="H113" s="4"/>
      <c r="I113" s="4"/>
      <c r="J113" s="4"/>
      <c r="K113" s="28"/>
      <c r="L113" s="42"/>
    </row>
    <row r="114" spans="5:12" x14ac:dyDescent="0.15">
      <c r="E114" s="4"/>
      <c r="F114" s="4"/>
      <c r="G114" s="4"/>
      <c r="H114" s="4"/>
      <c r="I114" s="4"/>
      <c r="J114" s="4"/>
      <c r="K114" s="28"/>
      <c r="L114" s="42"/>
    </row>
    <row r="115" spans="5:12" x14ac:dyDescent="0.15">
      <c r="E115" s="4"/>
      <c r="F115" s="4"/>
      <c r="G115" s="4"/>
      <c r="H115" s="4"/>
      <c r="I115" s="4"/>
      <c r="J115" s="4"/>
      <c r="K115" s="28"/>
      <c r="L115" s="42"/>
    </row>
    <row r="116" spans="5:12" x14ac:dyDescent="0.15">
      <c r="E116" s="4"/>
      <c r="F116" s="4"/>
      <c r="G116" s="4"/>
      <c r="H116" s="4"/>
      <c r="I116" s="4"/>
      <c r="J116" s="4"/>
      <c r="K116" s="28"/>
      <c r="L116" s="42"/>
    </row>
    <row r="117" spans="5:12" x14ac:dyDescent="0.15">
      <c r="E117" s="4"/>
      <c r="F117" s="4"/>
      <c r="G117" s="4"/>
      <c r="H117" s="4"/>
      <c r="I117" s="4"/>
      <c r="J117" s="4"/>
      <c r="K117" s="28"/>
      <c r="L117" s="42"/>
    </row>
    <row r="118" spans="5:12" x14ac:dyDescent="0.15">
      <c r="E118" s="4"/>
      <c r="F118" s="4"/>
      <c r="G118" s="4"/>
      <c r="H118" s="4"/>
      <c r="I118" s="4"/>
      <c r="J118" s="4"/>
      <c r="K118" s="28"/>
      <c r="L118" s="42"/>
    </row>
    <row r="119" spans="5:12" x14ac:dyDescent="0.15">
      <c r="E119" s="4"/>
      <c r="F119" s="4"/>
      <c r="G119" s="4"/>
      <c r="H119" s="4"/>
      <c r="I119" s="4"/>
      <c r="J119" s="4"/>
      <c r="K119" s="28"/>
      <c r="L119" s="42"/>
    </row>
    <row r="120" spans="5:12" x14ac:dyDescent="0.15">
      <c r="E120" s="4"/>
      <c r="F120" s="4"/>
      <c r="G120" s="4"/>
      <c r="H120" s="4"/>
      <c r="I120" s="4"/>
      <c r="J120" s="4"/>
      <c r="K120" s="28"/>
      <c r="L120" s="42"/>
    </row>
    <row r="121" spans="5:12" x14ac:dyDescent="0.15">
      <c r="E121" s="4"/>
      <c r="F121" s="4"/>
      <c r="G121" s="4"/>
      <c r="H121" s="4"/>
      <c r="I121" s="4"/>
      <c r="J121" s="4"/>
      <c r="K121" s="28"/>
      <c r="L121" s="42"/>
    </row>
    <row r="122" spans="5:12" x14ac:dyDescent="0.15">
      <c r="E122" s="4"/>
      <c r="F122" s="4"/>
      <c r="G122" s="4"/>
      <c r="H122" s="4"/>
      <c r="I122" s="4"/>
      <c r="J122" s="4"/>
      <c r="K122" s="28"/>
      <c r="L122" s="42"/>
    </row>
    <row r="123" spans="5:12" x14ac:dyDescent="0.15">
      <c r="E123" s="4"/>
      <c r="F123" s="4"/>
      <c r="G123" s="4"/>
      <c r="H123" s="4"/>
      <c r="I123" s="4"/>
      <c r="J123" s="4"/>
      <c r="K123" s="28"/>
      <c r="L123" s="42"/>
    </row>
    <row r="124" spans="5:12" x14ac:dyDescent="0.15">
      <c r="E124" s="4"/>
      <c r="F124" s="4"/>
      <c r="G124" s="4"/>
      <c r="H124" s="4"/>
      <c r="I124" s="4"/>
      <c r="J124" s="4"/>
      <c r="K124" s="28"/>
      <c r="L124" s="42"/>
    </row>
    <row r="125" spans="5:12" x14ac:dyDescent="0.15">
      <c r="E125" s="4"/>
      <c r="F125" s="4"/>
      <c r="G125" s="4"/>
      <c r="H125" s="4"/>
      <c r="I125" s="4"/>
      <c r="J125" s="4"/>
      <c r="K125" s="28"/>
      <c r="L125" s="42"/>
    </row>
    <row r="126" spans="5:12" x14ac:dyDescent="0.15">
      <c r="E126" s="4"/>
      <c r="F126" s="4"/>
      <c r="G126" s="4"/>
      <c r="H126" s="4"/>
      <c r="I126" s="4"/>
      <c r="J126" s="4"/>
      <c r="K126" s="28"/>
      <c r="L126" s="42"/>
    </row>
    <row r="127" spans="5:12" x14ac:dyDescent="0.15">
      <c r="E127" s="4"/>
      <c r="F127" s="4"/>
      <c r="G127" s="4"/>
      <c r="H127" s="4"/>
      <c r="I127" s="4"/>
      <c r="J127" s="4"/>
      <c r="K127" s="28"/>
      <c r="L127" s="42"/>
    </row>
    <row r="128" spans="5:12" x14ac:dyDescent="0.15">
      <c r="E128" s="4"/>
      <c r="F128" s="4"/>
      <c r="G128" s="4"/>
      <c r="H128" s="4"/>
      <c r="I128" s="4"/>
      <c r="J128" s="4"/>
      <c r="K128" s="28"/>
      <c r="L128" s="42"/>
    </row>
    <row r="129" spans="5:12" x14ac:dyDescent="0.15">
      <c r="E129" s="4"/>
      <c r="F129" s="4"/>
      <c r="G129" s="4"/>
      <c r="H129" s="4"/>
      <c r="I129" s="4"/>
      <c r="J129" s="4"/>
      <c r="K129" s="28"/>
      <c r="L129" s="42"/>
    </row>
    <row r="130" spans="5:12" x14ac:dyDescent="0.15">
      <c r="E130" s="4"/>
      <c r="F130" s="4"/>
      <c r="G130" s="4"/>
      <c r="H130" s="4"/>
      <c r="I130" s="4"/>
      <c r="J130" s="4"/>
      <c r="K130" s="28"/>
      <c r="L130" s="42"/>
    </row>
    <row r="131" spans="5:12" x14ac:dyDescent="0.15">
      <c r="E131" s="4"/>
      <c r="F131" s="4"/>
      <c r="G131" s="4"/>
      <c r="H131" s="4"/>
      <c r="I131" s="4"/>
      <c r="J131" s="4"/>
      <c r="K131" s="28"/>
      <c r="L131" s="42"/>
    </row>
    <row r="132" spans="5:12" x14ac:dyDescent="0.15">
      <c r="E132" s="4"/>
      <c r="F132" s="4"/>
      <c r="G132" s="4"/>
      <c r="H132" s="4"/>
      <c r="I132" s="4"/>
      <c r="J132" s="4"/>
      <c r="K132" s="28"/>
      <c r="L132" s="42"/>
    </row>
    <row r="133" spans="5:12" x14ac:dyDescent="0.15">
      <c r="E133" s="4"/>
      <c r="F133" s="4"/>
      <c r="G133" s="4"/>
      <c r="H133" s="4"/>
      <c r="I133" s="4"/>
      <c r="J133" s="4"/>
      <c r="K133" s="28"/>
      <c r="L133" s="42"/>
    </row>
    <row r="134" spans="5:12" x14ac:dyDescent="0.15">
      <c r="E134" s="4"/>
      <c r="F134" s="4"/>
      <c r="G134" s="4"/>
      <c r="H134" s="4"/>
      <c r="I134" s="4"/>
      <c r="J134" s="4"/>
      <c r="K134" s="28"/>
      <c r="L134" s="42"/>
    </row>
    <row r="135" spans="5:12" x14ac:dyDescent="0.15">
      <c r="E135" s="4"/>
      <c r="F135" s="4"/>
      <c r="G135" s="4"/>
      <c r="H135" s="4"/>
      <c r="I135" s="4"/>
      <c r="J135" s="4"/>
      <c r="K135" s="28"/>
      <c r="L135" s="42"/>
    </row>
    <row r="136" spans="5:12" x14ac:dyDescent="0.15">
      <c r="E136" s="4"/>
      <c r="F136" s="4"/>
      <c r="G136" s="4"/>
      <c r="H136" s="4"/>
      <c r="I136" s="4"/>
      <c r="J136" s="4"/>
      <c r="K136" s="28"/>
      <c r="L136" s="42"/>
    </row>
    <row r="137" spans="5:12" x14ac:dyDescent="0.15">
      <c r="E137" s="4"/>
      <c r="F137" s="4"/>
      <c r="G137" s="4"/>
      <c r="H137" s="4"/>
      <c r="I137" s="4"/>
      <c r="J137" s="4"/>
      <c r="K137" s="28"/>
      <c r="L137" s="42"/>
    </row>
    <row r="138" spans="5:12" x14ac:dyDescent="0.15">
      <c r="E138" s="4"/>
      <c r="F138" s="4"/>
      <c r="G138" s="4"/>
      <c r="H138" s="4"/>
      <c r="I138" s="4"/>
      <c r="J138" s="4"/>
      <c r="K138" s="28"/>
      <c r="L138" s="42"/>
    </row>
    <row r="139" spans="5:12" x14ac:dyDescent="0.15">
      <c r="E139" s="4"/>
      <c r="F139" s="4"/>
      <c r="G139" s="4"/>
      <c r="H139" s="4"/>
      <c r="I139" s="4"/>
      <c r="J139" s="4"/>
      <c r="K139" s="28"/>
      <c r="L139" s="42"/>
    </row>
    <row r="140" spans="5:12" x14ac:dyDescent="0.15">
      <c r="E140" s="4"/>
      <c r="F140" s="4"/>
      <c r="G140" s="4"/>
      <c r="H140" s="4"/>
      <c r="I140" s="4"/>
      <c r="J140" s="4"/>
      <c r="K140" s="28"/>
      <c r="L140" s="42"/>
    </row>
    <row r="141" spans="5:12" x14ac:dyDescent="0.15">
      <c r="E141" s="4"/>
      <c r="F141" s="4"/>
      <c r="G141" s="4"/>
      <c r="H141" s="4"/>
      <c r="I141" s="4"/>
      <c r="J141" s="4"/>
      <c r="K141" s="28"/>
      <c r="L141" s="42"/>
    </row>
    <row r="142" spans="5:12" x14ac:dyDescent="0.15">
      <c r="E142" s="4"/>
      <c r="F142" s="4"/>
      <c r="G142" s="4"/>
      <c r="H142" s="4"/>
      <c r="I142" s="4"/>
      <c r="J142" s="4"/>
      <c r="K142" s="28"/>
      <c r="L142" s="42"/>
    </row>
    <row r="143" spans="5:12" x14ac:dyDescent="0.15">
      <c r="E143" s="4"/>
      <c r="F143" s="4"/>
      <c r="G143" s="4"/>
      <c r="H143" s="4"/>
      <c r="I143" s="4"/>
      <c r="J143" s="4"/>
      <c r="K143" s="28"/>
      <c r="L143" s="42"/>
    </row>
    <row r="144" spans="5:12" x14ac:dyDescent="0.15">
      <c r="E144" s="4"/>
      <c r="F144" s="4"/>
      <c r="G144" s="4"/>
      <c r="H144" s="4"/>
      <c r="I144" s="4"/>
      <c r="J144" s="4"/>
      <c r="K144" s="28"/>
      <c r="L144" s="42"/>
    </row>
    <row r="145" spans="5:12" x14ac:dyDescent="0.15">
      <c r="E145" s="4"/>
      <c r="F145" s="4"/>
      <c r="G145" s="4"/>
      <c r="H145" s="4"/>
      <c r="I145" s="4"/>
      <c r="J145" s="4"/>
      <c r="K145" s="28"/>
      <c r="L145" s="42"/>
    </row>
    <row r="146" spans="5:12" x14ac:dyDescent="0.15">
      <c r="E146" s="4"/>
      <c r="F146" s="4"/>
      <c r="G146" s="4"/>
      <c r="H146" s="4"/>
      <c r="I146" s="4"/>
      <c r="J146" s="4"/>
      <c r="K146" s="28"/>
      <c r="L146" s="42"/>
    </row>
    <row r="147" spans="5:12" x14ac:dyDescent="0.15">
      <c r="E147" s="4"/>
      <c r="F147" s="4"/>
      <c r="G147" s="4"/>
      <c r="H147" s="4"/>
      <c r="I147" s="4"/>
      <c r="J147" s="4"/>
      <c r="K147" s="28"/>
      <c r="L147" s="42"/>
    </row>
    <row r="148" spans="5:12" x14ac:dyDescent="0.15">
      <c r="E148" s="4"/>
      <c r="F148" s="4"/>
      <c r="G148" s="4"/>
      <c r="H148" s="4"/>
      <c r="I148" s="4"/>
      <c r="J148" s="4"/>
      <c r="K148" s="28"/>
      <c r="L148" s="42"/>
    </row>
    <row r="149" spans="5:12" x14ac:dyDescent="0.15">
      <c r="E149" s="4"/>
      <c r="F149" s="4"/>
      <c r="G149" s="4"/>
      <c r="H149" s="4"/>
      <c r="I149" s="4"/>
      <c r="J149" s="4"/>
      <c r="K149" s="28"/>
      <c r="L149" s="42"/>
    </row>
    <row r="150" spans="5:12" x14ac:dyDescent="0.15">
      <c r="E150" s="4"/>
      <c r="F150" s="4"/>
      <c r="G150" s="4"/>
      <c r="H150" s="4"/>
      <c r="I150" s="4"/>
      <c r="J150" s="4"/>
      <c r="K150" s="28"/>
      <c r="L150" s="42"/>
    </row>
    <row r="151" spans="5:12" x14ac:dyDescent="0.15">
      <c r="E151" s="4"/>
      <c r="F151" s="4"/>
      <c r="G151" s="4"/>
      <c r="H151" s="4"/>
      <c r="I151" s="4"/>
      <c r="J151" s="4"/>
      <c r="K151" s="28"/>
      <c r="L151" s="42"/>
    </row>
    <row r="152" spans="5:12" x14ac:dyDescent="0.15">
      <c r="E152" s="4"/>
      <c r="F152" s="4"/>
      <c r="G152" s="4"/>
      <c r="H152" s="4"/>
      <c r="I152" s="4"/>
      <c r="J152" s="4"/>
      <c r="K152" s="28"/>
      <c r="L152" s="42"/>
    </row>
    <row r="153" spans="5:12" x14ac:dyDescent="0.15">
      <c r="E153" s="4"/>
      <c r="F153" s="4"/>
      <c r="G153" s="4"/>
      <c r="H153" s="4"/>
      <c r="I153" s="4"/>
      <c r="J153" s="4"/>
      <c r="K153" s="28"/>
      <c r="L153" s="42"/>
    </row>
    <row r="154" spans="5:12" x14ac:dyDescent="0.15">
      <c r="E154" s="4"/>
      <c r="F154" s="4"/>
      <c r="G154" s="4"/>
      <c r="H154" s="4"/>
      <c r="I154" s="4"/>
      <c r="J154" s="4"/>
      <c r="K154" s="28"/>
      <c r="L154" s="42"/>
    </row>
    <row r="155" spans="5:12" x14ac:dyDescent="0.15">
      <c r="E155" s="4"/>
      <c r="F155" s="4"/>
      <c r="G155" s="4"/>
      <c r="H155" s="4"/>
      <c r="I155" s="4"/>
      <c r="J155" s="4"/>
      <c r="K155" s="28"/>
      <c r="L155" s="42"/>
    </row>
    <row r="156" spans="5:12" x14ac:dyDescent="0.15">
      <c r="E156" s="4"/>
      <c r="F156" s="4"/>
      <c r="G156" s="4"/>
      <c r="H156" s="4"/>
      <c r="I156" s="4"/>
      <c r="J156" s="4"/>
      <c r="K156" s="28"/>
      <c r="L156" s="42"/>
    </row>
    <row r="157" spans="5:12" x14ac:dyDescent="0.15">
      <c r="E157" s="4"/>
      <c r="F157" s="4"/>
      <c r="G157" s="4"/>
      <c r="H157" s="4"/>
      <c r="I157" s="4"/>
      <c r="J157" s="4"/>
      <c r="K157" s="28"/>
      <c r="L157" s="42"/>
    </row>
    <row r="158" spans="5:12" x14ac:dyDescent="0.15">
      <c r="E158" s="4"/>
      <c r="F158" s="4"/>
      <c r="G158" s="4"/>
      <c r="H158" s="4"/>
      <c r="I158" s="4"/>
      <c r="J158" s="4"/>
      <c r="K158" s="28"/>
      <c r="L158" s="42"/>
    </row>
    <row r="159" spans="5:12" x14ac:dyDescent="0.15">
      <c r="E159" s="4"/>
      <c r="F159" s="4"/>
      <c r="G159" s="4"/>
      <c r="H159" s="4"/>
      <c r="I159" s="4"/>
      <c r="J159" s="4"/>
      <c r="K159" s="28"/>
      <c r="L159" s="42"/>
    </row>
    <row r="160" spans="5:12" x14ac:dyDescent="0.15">
      <c r="E160" s="4"/>
      <c r="F160" s="4"/>
      <c r="G160" s="4"/>
      <c r="H160" s="4"/>
      <c r="I160" s="4"/>
      <c r="J160" s="4"/>
      <c r="K160" s="28"/>
      <c r="L160" s="42"/>
    </row>
    <row r="161" spans="5:12" x14ac:dyDescent="0.15">
      <c r="E161" s="4"/>
      <c r="F161" s="4"/>
      <c r="G161" s="4"/>
      <c r="H161" s="4"/>
      <c r="I161" s="4"/>
      <c r="J161" s="4"/>
      <c r="K161" s="28"/>
      <c r="L161" s="42"/>
    </row>
    <row r="162" spans="5:12" x14ac:dyDescent="0.15">
      <c r="E162" s="4"/>
      <c r="F162" s="4"/>
      <c r="G162" s="4"/>
      <c r="H162" s="4"/>
      <c r="I162" s="4"/>
      <c r="J162" s="4"/>
      <c r="K162" s="28"/>
      <c r="L162" s="42"/>
    </row>
    <row r="163" spans="5:12" x14ac:dyDescent="0.15">
      <c r="E163" s="4"/>
      <c r="F163" s="4"/>
      <c r="G163" s="4"/>
      <c r="H163" s="4"/>
      <c r="I163" s="4"/>
      <c r="J163" s="4"/>
      <c r="K163" s="28"/>
      <c r="L163" s="42"/>
    </row>
    <row r="164" spans="5:12" x14ac:dyDescent="0.15">
      <c r="E164" s="4"/>
      <c r="F164" s="4"/>
      <c r="G164" s="4"/>
      <c r="H164" s="4"/>
      <c r="I164" s="4"/>
      <c r="J164" s="4"/>
      <c r="K164" s="28"/>
      <c r="L164" s="42"/>
    </row>
    <row r="165" spans="5:12" x14ac:dyDescent="0.15">
      <c r="E165" s="4"/>
      <c r="F165" s="4"/>
      <c r="G165" s="4"/>
      <c r="H165" s="4"/>
      <c r="I165" s="4"/>
      <c r="J165" s="4"/>
      <c r="K165" s="28"/>
      <c r="L165" s="42"/>
    </row>
    <row r="166" spans="5:12" x14ac:dyDescent="0.15">
      <c r="E166" s="4"/>
      <c r="F166" s="4"/>
      <c r="G166" s="4"/>
      <c r="H166" s="4"/>
      <c r="I166" s="4"/>
      <c r="J166" s="4"/>
      <c r="K166" s="28"/>
      <c r="L166" s="42"/>
    </row>
    <row r="167" spans="5:12" x14ac:dyDescent="0.15">
      <c r="E167" s="4"/>
      <c r="F167" s="4"/>
      <c r="G167" s="4"/>
      <c r="H167" s="4"/>
      <c r="I167" s="4"/>
      <c r="J167" s="4"/>
      <c r="K167" s="28"/>
      <c r="L167" s="42"/>
    </row>
    <row r="168" spans="5:12" x14ac:dyDescent="0.15">
      <c r="E168" s="4"/>
      <c r="F168" s="4"/>
      <c r="G168" s="4"/>
      <c r="H168" s="4"/>
      <c r="I168" s="4"/>
      <c r="J168" s="4"/>
      <c r="K168" s="28"/>
      <c r="L168" s="42"/>
    </row>
    <row r="169" spans="5:12" x14ac:dyDescent="0.15">
      <c r="E169" s="4"/>
      <c r="F169" s="4"/>
      <c r="G169" s="4"/>
      <c r="H169" s="4"/>
      <c r="I169" s="4"/>
      <c r="J169" s="4"/>
      <c r="K169" s="28"/>
      <c r="L169" s="42"/>
    </row>
    <row r="170" spans="5:12" x14ac:dyDescent="0.15">
      <c r="E170" s="4"/>
      <c r="F170" s="4"/>
      <c r="G170" s="4"/>
      <c r="H170" s="4"/>
      <c r="I170" s="4"/>
      <c r="J170" s="4"/>
      <c r="K170" s="28"/>
      <c r="L170" s="42"/>
    </row>
    <row r="171" spans="5:12" x14ac:dyDescent="0.15">
      <c r="E171" s="4"/>
      <c r="F171" s="4"/>
      <c r="G171" s="4"/>
      <c r="H171" s="4"/>
      <c r="I171" s="4"/>
      <c r="J171" s="4"/>
      <c r="K171" s="28"/>
      <c r="L171" s="42"/>
    </row>
    <row r="172" spans="5:12" x14ac:dyDescent="0.15">
      <c r="E172" s="4"/>
      <c r="F172" s="4"/>
      <c r="G172" s="4"/>
      <c r="H172" s="4"/>
      <c r="I172" s="4"/>
      <c r="J172" s="4"/>
      <c r="K172" s="28"/>
      <c r="L172" s="42"/>
    </row>
    <row r="173" spans="5:12" x14ac:dyDescent="0.15">
      <c r="E173" s="4"/>
      <c r="F173" s="4"/>
      <c r="G173" s="4"/>
      <c r="H173" s="4"/>
      <c r="I173" s="4"/>
      <c r="J173" s="4"/>
      <c r="K173" s="28"/>
      <c r="L173" s="42"/>
    </row>
    <row r="174" spans="5:12" x14ac:dyDescent="0.15">
      <c r="E174" s="4"/>
      <c r="F174" s="4"/>
      <c r="G174" s="4"/>
      <c r="H174" s="4"/>
      <c r="I174" s="4"/>
      <c r="J174" s="4"/>
      <c r="K174" s="28"/>
      <c r="L174" s="42"/>
    </row>
    <row r="175" spans="5:12" x14ac:dyDescent="0.15">
      <c r="E175" s="4"/>
      <c r="F175" s="4"/>
      <c r="G175" s="4"/>
      <c r="H175" s="4"/>
      <c r="I175" s="4"/>
      <c r="J175" s="4"/>
      <c r="K175" s="28"/>
      <c r="L175" s="42"/>
    </row>
    <row r="176" spans="5:12" x14ac:dyDescent="0.15">
      <c r="E176" s="4"/>
      <c r="F176" s="4"/>
      <c r="G176" s="4"/>
      <c r="H176" s="4"/>
      <c r="I176" s="4"/>
      <c r="J176" s="4"/>
      <c r="K176" s="28"/>
      <c r="L176" s="42"/>
    </row>
    <row r="177" spans="5:12" x14ac:dyDescent="0.15">
      <c r="E177" s="4"/>
      <c r="F177" s="4"/>
      <c r="G177" s="4"/>
      <c r="H177" s="4"/>
      <c r="I177" s="4"/>
      <c r="J177" s="4"/>
      <c r="K177" s="28"/>
      <c r="L177" s="42"/>
    </row>
    <row r="178" spans="5:12" x14ac:dyDescent="0.15">
      <c r="E178" s="4"/>
      <c r="F178" s="4"/>
      <c r="G178" s="4"/>
      <c r="H178" s="4"/>
      <c r="I178" s="4"/>
      <c r="J178" s="4"/>
      <c r="K178" s="28"/>
      <c r="L178" s="42"/>
    </row>
    <row r="179" spans="5:12" x14ac:dyDescent="0.15">
      <c r="E179" s="4"/>
      <c r="F179" s="4"/>
      <c r="G179" s="4"/>
      <c r="H179" s="4"/>
      <c r="I179" s="4"/>
      <c r="J179" s="4"/>
      <c r="K179" s="28"/>
      <c r="L179" s="42"/>
    </row>
    <row r="180" spans="5:12" x14ac:dyDescent="0.15">
      <c r="E180" s="4"/>
      <c r="F180" s="4"/>
      <c r="G180" s="4"/>
      <c r="H180" s="4"/>
      <c r="I180" s="4"/>
      <c r="J180" s="4"/>
      <c r="K180" s="28"/>
      <c r="L180" s="42"/>
    </row>
    <row r="181" spans="5:12" x14ac:dyDescent="0.15">
      <c r="E181" s="4"/>
      <c r="F181" s="4"/>
      <c r="G181" s="4"/>
      <c r="H181" s="4"/>
      <c r="I181" s="4"/>
      <c r="J181" s="4"/>
      <c r="K181" s="28"/>
      <c r="L181" s="42"/>
    </row>
    <row r="182" spans="5:12" x14ac:dyDescent="0.15">
      <c r="E182" s="4"/>
      <c r="F182" s="4"/>
      <c r="G182" s="4"/>
      <c r="H182" s="4"/>
      <c r="I182" s="4"/>
      <c r="J182" s="4"/>
      <c r="K182" s="28"/>
      <c r="L182" s="42"/>
    </row>
    <row r="183" spans="5:12" x14ac:dyDescent="0.15">
      <c r="E183" s="4"/>
      <c r="F183" s="4"/>
      <c r="G183" s="4"/>
      <c r="H183" s="4"/>
      <c r="I183" s="4"/>
      <c r="J183" s="4"/>
      <c r="K183" s="28"/>
      <c r="L183" s="42"/>
    </row>
    <row r="184" spans="5:12" x14ac:dyDescent="0.15">
      <c r="E184" s="4"/>
      <c r="F184" s="4"/>
      <c r="G184" s="4"/>
      <c r="H184" s="4"/>
      <c r="I184" s="4"/>
      <c r="J184" s="4"/>
      <c r="K184" s="28"/>
      <c r="L184" s="42"/>
    </row>
    <row r="185" spans="5:12" x14ac:dyDescent="0.15">
      <c r="E185" s="4"/>
      <c r="F185" s="4"/>
      <c r="G185" s="4"/>
      <c r="H185" s="4"/>
      <c r="I185" s="4"/>
      <c r="J185" s="4"/>
      <c r="K185" s="28"/>
      <c r="L185" s="42"/>
    </row>
    <row r="186" spans="5:12" x14ac:dyDescent="0.15">
      <c r="E186" s="4"/>
      <c r="F186" s="4"/>
      <c r="G186" s="4"/>
      <c r="H186" s="4"/>
      <c r="I186" s="4"/>
      <c r="J186" s="4"/>
      <c r="K186" s="28"/>
      <c r="L186" s="42"/>
    </row>
    <row r="187" spans="5:12" x14ac:dyDescent="0.15">
      <c r="E187" s="4"/>
      <c r="F187" s="4"/>
      <c r="G187" s="4"/>
      <c r="H187" s="4"/>
      <c r="I187" s="4"/>
      <c r="J187" s="4"/>
      <c r="K187" s="28"/>
      <c r="L187" s="42"/>
    </row>
    <row r="188" spans="5:12" x14ac:dyDescent="0.15">
      <c r="E188" s="4"/>
      <c r="F188" s="4"/>
      <c r="G188" s="4"/>
      <c r="H188" s="4"/>
      <c r="I188" s="4"/>
      <c r="J188" s="4"/>
      <c r="K188" s="28"/>
      <c r="L188" s="42"/>
    </row>
    <row r="189" spans="5:12" x14ac:dyDescent="0.15">
      <c r="E189" s="4"/>
      <c r="F189" s="4"/>
      <c r="G189" s="4"/>
      <c r="H189" s="4"/>
      <c r="I189" s="4"/>
      <c r="J189" s="4"/>
      <c r="K189" s="28"/>
      <c r="L189" s="42"/>
    </row>
    <row r="190" spans="5:12" x14ac:dyDescent="0.15">
      <c r="E190" s="4"/>
      <c r="F190" s="4"/>
      <c r="G190" s="4"/>
      <c r="H190" s="4"/>
      <c r="I190" s="4"/>
      <c r="J190" s="4"/>
      <c r="K190" s="28"/>
      <c r="L190" s="42"/>
    </row>
    <row r="191" spans="5:12" x14ac:dyDescent="0.15">
      <c r="E191" s="4"/>
      <c r="F191" s="4"/>
      <c r="G191" s="4"/>
      <c r="H191" s="4"/>
      <c r="I191" s="4"/>
      <c r="J191" s="4"/>
      <c r="K191" s="28"/>
      <c r="L191" s="42"/>
    </row>
    <row r="192" spans="5:12" x14ac:dyDescent="0.15">
      <c r="E192" s="4"/>
      <c r="F192" s="4"/>
      <c r="G192" s="4"/>
      <c r="H192" s="4"/>
      <c r="I192" s="4"/>
      <c r="J192" s="4"/>
      <c r="K192" s="28"/>
      <c r="L192" s="42"/>
    </row>
    <row r="193" spans="5:12" x14ac:dyDescent="0.15">
      <c r="E193" s="4"/>
      <c r="F193" s="4"/>
      <c r="G193" s="4"/>
      <c r="H193" s="4"/>
      <c r="I193" s="4"/>
      <c r="J193" s="4"/>
      <c r="K193" s="28"/>
      <c r="L193" s="42"/>
    </row>
    <row r="194" spans="5:12" x14ac:dyDescent="0.15">
      <c r="E194" s="4"/>
      <c r="F194" s="4"/>
      <c r="G194" s="4"/>
      <c r="H194" s="4"/>
      <c r="I194" s="4"/>
      <c r="J194" s="4"/>
      <c r="K194" s="28"/>
      <c r="L194" s="42"/>
    </row>
    <row r="195" spans="5:12" x14ac:dyDescent="0.15">
      <c r="E195" s="4"/>
      <c r="F195" s="4"/>
      <c r="G195" s="4"/>
      <c r="H195" s="4"/>
      <c r="I195" s="4"/>
      <c r="J195" s="4"/>
      <c r="K195" s="28"/>
      <c r="L195" s="42"/>
    </row>
    <row r="196" spans="5:12" x14ac:dyDescent="0.15">
      <c r="E196" s="4"/>
      <c r="F196" s="4"/>
      <c r="G196" s="4"/>
      <c r="H196" s="4"/>
      <c r="I196" s="4"/>
      <c r="J196" s="4"/>
      <c r="K196" s="28"/>
      <c r="L196" s="42"/>
    </row>
    <row r="197" spans="5:12" x14ac:dyDescent="0.15">
      <c r="E197" s="4"/>
      <c r="F197" s="4"/>
      <c r="G197" s="4"/>
      <c r="H197" s="4"/>
      <c r="I197" s="4"/>
      <c r="J197" s="4"/>
      <c r="K197" s="28"/>
      <c r="L197" s="42"/>
    </row>
    <row r="198" spans="5:12" x14ac:dyDescent="0.15">
      <c r="E198" s="4"/>
      <c r="F198" s="4"/>
      <c r="G198" s="4"/>
      <c r="H198" s="4"/>
      <c r="I198" s="4"/>
      <c r="J198" s="4"/>
      <c r="K198" s="28"/>
      <c r="L198" s="42"/>
    </row>
    <row r="199" spans="5:12" x14ac:dyDescent="0.15">
      <c r="E199" s="4"/>
      <c r="F199" s="4"/>
      <c r="G199" s="4"/>
      <c r="H199" s="4"/>
      <c r="I199" s="4"/>
      <c r="J199" s="4"/>
      <c r="K199" s="28"/>
      <c r="L199" s="42"/>
    </row>
    <row r="200" spans="5:12" x14ac:dyDescent="0.15">
      <c r="E200" s="4"/>
      <c r="F200" s="4"/>
      <c r="G200" s="4"/>
      <c r="H200" s="4"/>
      <c r="I200" s="4"/>
      <c r="J200" s="4"/>
      <c r="K200" s="28"/>
      <c r="L200" s="42"/>
    </row>
    <row r="201" spans="5:12" x14ac:dyDescent="0.15">
      <c r="E201" s="4"/>
      <c r="F201" s="4"/>
      <c r="G201" s="4"/>
      <c r="H201" s="4"/>
      <c r="I201" s="4"/>
      <c r="J201" s="4"/>
      <c r="K201" s="28"/>
      <c r="L201" s="42"/>
    </row>
    <row r="202" spans="5:12" x14ac:dyDescent="0.15">
      <c r="E202" s="4"/>
      <c r="F202" s="4"/>
      <c r="G202" s="4"/>
      <c r="H202" s="4"/>
      <c r="I202" s="4"/>
      <c r="J202" s="4"/>
      <c r="K202" s="28"/>
      <c r="L202" s="42"/>
    </row>
    <row r="203" spans="5:12" x14ac:dyDescent="0.15">
      <c r="E203" s="4"/>
      <c r="F203" s="4"/>
      <c r="G203" s="4"/>
      <c r="H203" s="4"/>
      <c r="I203" s="4"/>
      <c r="J203" s="4"/>
      <c r="K203" s="28"/>
      <c r="L203" s="42"/>
    </row>
    <row r="204" spans="5:12" x14ac:dyDescent="0.15">
      <c r="E204" s="4"/>
      <c r="F204" s="4"/>
      <c r="G204" s="4"/>
      <c r="H204" s="4"/>
      <c r="I204" s="4"/>
      <c r="J204" s="4"/>
      <c r="K204" s="28"/>
      <c r="L204" s="42"/>
    </row>
    <row r="205" spans="5:12" x14ac:dyDescent="0.15">
      <c r="E205" s="4"/>
      <c r="F205" s="4"/>
      <c r="G205" s="4"/>
      <c r="H205" s="4"/>
      <c r="I205" s="4"/>
      <c r="J205" s="4"/>
      <c r="K205" s="28"/>
      <c r="L205" s="42"/>
    </row>
    <row r="206" spans="5:12" x14ac:dyDescent="0.15">
      <c r="E206" s="4"/>
      <c r="F206" s="4"/>
      <c r="G206" s="4"/>
      <c r="H206" s="4"/>
      <c r="I206" s="4"/>
      <c r="J206" s="4"/>
      <c r="K206" s="28"/>
      <c r="L206" s="42"/>
    </row>
    <row r="207" spans="5:12" x14ac:dyDescent="0.15">
      <c r="E207" s="4"/>
      <c r="F207" s="4"/>
      <c r="G207" s="4"/>
      <c r="H207" s="4"/>
      <c r="I207" s="4"/>
      <c r="J207" s="4"/>
      <c r="K207" s="28"/>
      <c r="L207" s="42"/>
    </row>
    <row r="208" spans="5:12" x14ac:dyDescent="0.15">
      <c r="E208" s="4"/>
      <c r="F208" s="4"/>
      <c r="G208" s="4"/>
      <c r="H208" s="4"/>
      <c r="I208" s="4"/>
      <c r="J208" s="4"/>
      <c r="K208" s="28"/>
      <c r="L208" s="42"/>
    </row>
    <row r="209" spans="5:12" x14ac:dyDescent="0.15">
      <c r="E209" s="4"/>
      <c r="F209" s="4"/>
      <c r="G209" s="4"/>
      <c r="H209" s="4"/>
      <c r="I209" s="4"/>
      <c r="J209" s="4"/>
      <c r="K209" s="28"/>
      <c r="L209" s="42"/>
    </row>
    <row r="210" spans="5:12" x14ac:dyDescent="0.15">
      <c r="E210" s="4"/>
      <c r="F210" s="4"/>
      <c r="G210" s="4"/>
      <c r="H210" s="4"/>
      <c r="I210" s="4"/>
      <c r="J210" s="4"/>
      <c r="K210" s="28"/>
      <c r="L210" s="42"/>
    </row>
    <row r="211" spans="5:12" x14ac:dyDescent="0.15">
      <c r="E211" s="4"/>
      <c r="F211" s="4"/>
      <c r="G211" s="4"/>
      <c r="H211" s="4"/>
      <c r="I211" s="4"/>
      <c r="J211" s="4"/>
      <c r="K211" s="28"/>
      <c r="L211" s="42"/>
    </row>
    <row r="212" spans="5:12" x14ac:dyDescent="0.15">
      <c r="E212" s="4"/>
      <c r="F212" s="4"/>
      <c r="G212" s="4"/>
      <c r="H212" s="4"/>
      <c r="I212" s="4"/>
      <c r="J212" s="4"/>
      <c r="K212" s="28"/>
      <c r="L212" s="42"/>
    </row>
    <row r="213" spans="5:12" x14ac:dyDescent="0.15">
      <c r="E213" s="4"/>
      <c r="F213" s="4"/>
      <c r="G213" s="4"/>
      <c r="H213" s="4"/>
      <c r="I213" s="4"/>
      <c r="J213" s="4"/>
      <c r="K213" s="28"/>
      <c r="L213" s="42"/>
    </row>
    <row r="214" spans="5:12" x14ac:dyDescent="0.15">
      <c r="E214" s="4"/>
      <c r="F214" s="4"/>
      <c r="G214" s="4"/>
      <c r="H214" s="4"/>
      <c r="I214" s="4"/>
      <c r="J214" s="4"/>
      <c r="K214" s="28"/>
      <c r="L214" s="42"/>
    </row>
    <row r="215" spans="5:12" x14ac:dyDescent="0.15">
      <c r="E215" s="4"/>
      <c r="F215" s="4"/>
      <c r="G215" s="4"/>
      <c r="H215" s="4"/>
      <c r="I215" s="4"/>
      <c r="J215" s="4"/>
      <c r="K215" s="28"/>
      <c r="L215" s="42"/>
    </row>
    <row r="216" spans="5:12" x14ac:dyDescent="0.15">
      <c r="E216" s="4"/>
      <c r="F216" s="4"/>
      <c r="G216" s="4"/>
      <c r="H216" s="4"/>
      <c r="I216" s="4"/>
      <c r="J216" s="4"/>
      <c r="K216" s="28"/>
      <c r="L216" s="42"/>
    </row>
    <row r="217" spans="5:12" x14ac:dyDescent="0.15">
      <c r="E217" s="4"/>
      <c r="F217" s="4"/>
      <c r="G217" s="4"/>
      <c r="H217" s="4"/>
      <c r="I217" s="4"/>
      <c r="J217" s="4"/>
      <c r="K217" s="28"/>
      <c r="L217" s="42"/>
    </row>
    <row r="218" spans="5:12" x14ac:dyDescent="0.15">
      <c r="E218" s="4"/>
      <c r="F218" s="4"/>
      <c r="G218" s="4"/>
      <c r="H218" s="4"/>
      <c r="I218" s="4"/>
      <c r="J218" s="4"/>
      <c r="K218" s="28"/>
      <c r="L218" s="42"/>
    </row>
    <row r="219" spans="5:12" x14ac:dyDescent="0.15">
      <c r="E219" s="4"/>
      <c r="F219" s="4"/>
      <c r="G219" s="4"/>
      <c r="H219" s="4"/>
      <c r="I219" s="4"/>
      <c r="J219" s="4"/>
      <c r="K219" s="28"/>
      <c r="L219" s="42"/>
    </row>
    <row r="220" spans="5:12" x14ac:dyDescent="0.15">
      <c r="E220" s="4"/>
      <c r="F220" s="4"/>
      <c r="G220" s="4"/>
      <c r="H220" s="4"/>
      <c r="I220" s="4"/>
      <c r="J220" s="4"/>
      <c r="K220" s="28"/>
      <c r="L220" s="42"/>
    </row>
    <row r="221" spans="5:12" x14ac:dyDescent="0.15">
      <c r="E221" s="4"/>
      <c r="F221" s="4"/>
      <c r="G221" s="4"/>
      <c r="H221" s="4"/>
      <c r="I221" s="4"/>
      <c r="J221" s="4"/>
      <c r="K221" s="28"/>
      <c r="L221" s="42"/>
    </row>
    <row r="222" spans="5:12" x14ac:dyDescent="0.15">
      <c r="E222" s="4"/>
      <c r="F222" s="4"/>
      <c r="G222" s="4"/>
      <c r="H222" s="4"/>
      <c r="I222" s="4"/>
      <c r="J222" s="4"/>
      <c r="K222" s="28"/>
      <c r="L222" s="42"/>
    </row>
    <row r="223" spans="5:12" x14ac:dyDescent="0.15">
      <c r="E223" s="4"/>
      <c r="F223" s="4"/>
      <c r="G223" s="4"/>
      <c r="H223" s="4"/>
      <c r="I223" s="4"/>
      <c r="J223" s="4"/>
      <c r="K223" s="28"/>
      <c r="L223" s="42"/>
    </row>
    <row r="224" spans="5:12" x14ac:dyDescent="0.15">
      <c r="E224" s="4"/>
      <c r="F224" s="4"/>
      <c r="G224" s="4"/>
      <c r="H224" s="4"/>
      <c r="I224" s="4"/>
      <c r="J224" s="4"/>
      <c r="K224" s="28"/>
      <c r="L224" s="42"/>
    </row>
    <row r="225" spans="5:12" x14ac:dyDescent="0.15">
      <c r="E225" s="4"/>
      <c r="F225" s="4"/>
      <c r="G225" s="4"/>
      <c r="H225" s="4"/>
      <c r="I225" s="4"/>
      <c r="J225" s="4"/>
      <c r="K225" s="28"/>
      <c r="L225" s="42"/>
    </row>
    <row r="226" spans="5:12" x14ac:dyDescent="0.15">
      <c r="E226" s="4"/>
      <c r="F226" s="4"/>
      <c r="G226" s="4"/>
      <c r="H226" s="4"/>
      <c r="I226" s="4"/>
      <c r="J226" s="4"/>
      <c r="K226" s="28"/>
      <c r="L226" s="42"/>
    </row>
    <row r="227" spans="5:12" x14ac:dyDescent="0.15">
      <c r="E227" s="4"/>
      <c r="F227" s="4"/>
      <c r="G227" s="4"/>
      <c r="H227" s="4"/>
      <c r="I227" s="4"/>
      <c r="J227" s="4"/>
      <c r="K227" s="28"/>
      <c r="L227" s="42"/>
    </row>
    <row r="228" spans="5:12" x14ac:dyDescent="0.15">
      <c r="E228" s="4"/>
      <c r="F228" s="4"/>
      <c r="G228" s="4"/>
      <c r="H228" s="4"/>
      <c r="I228" s="4"/>
      <c r="J228" s="4"/>
      <c r="K228" s="28"/>
      <c r="L228" s="42"/>
    </row>
    <row r="229" spans="5:12" x14ac:dyDescent="0.15">
      <c r="E229" s="4"/>
      <c r="F229" s="4"/>
      <c r="G229" s="4"/>
      <c r="H229" s="4"/>
      <c r="I229" s="4"/>
      <c r="J229" s="4"/>
      <c r="K229" s="28"/>
      <c r="L229" s="42"/>
    </row>
    <row r="230" spans="5:12" x14ac:dyDescent="0.15">
      <c r="E230" s="4"/>
      <c r="F230" s="4"/>
      <c r="G230" s="4"/>
      <c r="H230" s="4"/>
      <c r="I230" s="4"/>
      <c r="J230" s="4"/>
      <c r="K230" s="28"/>
      <c r="L230" s="42"/>
    </row>
    <row r="231" spans="5:12" x14ac:dyDescent="0.15">
      <c r="E231" s="4"/>
      <c r="F231" s="4"/>
      <c r="G231" s="4"/>
      <c r="H231" s="4"/>
      <c r="I231" s="4"/>
      <c r="J231" s="4"/>
      <c r="K231" s="28"/>
      <c r="L231" s="42"/>
    </row>
    <row r="232" spans="5:12" x14ac:dyDescent="0.15">
      <c r="E232" s="4"/>
      <c r="F232" s="4"/>
      <c r="G232" s="4"/>
      <c r="H232" s="4"/>
      <c r="I232" s="4"/>
      <c r="J232" s="4"/>
      <c r="K232" s="28"/>
      <c r="L232" s="42"/>
    </row>
    <row r="233" spans="5:12" x14ac:dyDescent="0.15">
      <c r="E233" s="4"/>
      <c r="F233" s="4"/>
      <c r="G233" s="4"/>
      <c r="H233" s="4"/>
      <c r="I233" s="4"/>
      <c r="J233" s="4"/>
      <c r="K233" s="28"/>
      <c r="L233" s="42"/>
    </row>
    <row r="234" spans="5:12" x14ac:dyDescent="0.15">
      <c r="E234" s="4"/>
      <c r="F234" s="4"/>
      <c r="G234" s="4"/>
      <c r="H234" s="4"/>
      <c r="I234" s="4"/>
      <c r="J234" s="4"/>
      <c r="K234" s="28"/>
      <c r="L234" s="42"/>
    </row>
    <row r="235" spans="5:12" x14ac:dyDescent="0.15">
      <c r="E235" s="4"/>
      <c r="F235" s="4"/>
      <c r="G235" s="4"/>
      <c r="H235" s="4"/>
      <c r="I235" s="4"/>
      <c r="J235" s="4"/>
      <c r="K235" s="28"/>
      <c r="L235" s="42"/>
    </row>
  </sheetData>
  <mergeCells count="66">
    <mergeCell ref="A24:A39"/>
    <mergeCell ref="A48:J48"/>
    <mergeCell ref="A40:J40"/>
    <mergeCell ref="A16:A22"/>
    <mergeCell ref="A23:J23"/>
    <mergeCell ref="B17:B20"/>
    <mergeCell ref="B21:B22"/>
    <mergeCell ref="B29:B31"/>
    <mergeCell ref="B25:B28"/>
    <mergeCell ref="B32:B34"/>
    <mergeCell ref="B35:B38"/>
    <mergeCell ref="A15:J15"/>
    <mergeCell ref="A6:A14"/>
    <mergeCell ref="C5:D5"/>
    <mergeCell ref="E6:K6"/>
    <mergeCell ref="H3:L3"/>
    <mergeCell ref="A3:B3"/>
    <mergeCell ref="C3:D3"/>
    <mergeCell ref="E3:G3"/>
    <mergeCell ref="E4:G4"/>
    <mergeCell ref="H4:L4"/>
    <mergeCell ref="B7:B14"/>
    <mergeCell ref="A1:L1"/>
    <mergeCell ref="A2:B2"/>
    <mergeCell ref="C2:D2"/>
    <mergeCell ref="E2:G2"/>
    <mergeCell ref="H2:L2"/>
    <mergeCell ref="E49:K49"/>
    <mergeCell ref="A41:A47"/>
    <mergeCell ref="E41:K41"/>
    <mergeCell ref="A49:A82"/>
    <mergeCell ref="C62:C66"/>
    <mergeCell ref="C51:C54"/>
    <mergeCell ref="B80:B81"/>
    <mergeCell ref="B45:B47"/>
    <mergeCell ref="B42:B44"/>
    <mergeCell ref="A109:J109"/>
    <mergeCell ref="A110:J110"/>
    <mergeCell ref="A111:J111"/>
    <mergeCell ref="C91:C96"/>
    <mergeCell ref="C97:C99"/>
    <mergeCell ref="C100:C101"/>
    <mergeCell ref="B90:B102"/>
    <mergeCell ref="A88:A105"/>
    <mergeCell ref="A106:J106"/>
    <mergeCell ref="A107:J107"/>
    <mergeCell ref="C89:D89"/>
    <mergeCell ref="E88:K88"/>
    <mergeCell ref="C88:D88"/>
    <mergeCell ref="B104:B105"/>
    <mergeCell ref="A108:J108"/>
    <mergeCell ref="A87:J87"/>
    <mergeCell ref="A84:A86"/>
    <mergeCell ref="C85:D85"/>
    <mergeCell ref="E84:K84"/>
    <mergeCell ref="B51:B55"/>
    <mergeCell ref="C56:C61"/>
    <mergeCell ref="B74:B79"/>
    <mergeCell ref="C77:C79"/>
    <mergeCell ref="C70:C73"/>
    <mergeCell ref="B67:B73"/>
    <mergeCell ref="C68:C69"/>
    <mergeCell ref="B56:B66"/>
    <mergeCell ref="A83:J83"/>
    <mergeCell ref="C86:D86"/>
    <mergeCell ref="C84:D8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金主费用明细</vt:lpstr>
      <vt:lpstr>主播费用明细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2021-02-19T10:18:00Z</cp:lastPrinted>
  <dcterms:created xsi:type="dcterms:W3CDTF">2021-11-08T10:09:43Z</dcterms:created>
  <dcterms:modified xsi:type="dcterms:W3CDTF">2021-12-09T04:08:23Z</dcterms:modified>
</cp:coreProperties>
</file>