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600"/>
  </bookViews>
  <sheets>
    <sheet name="SOW" sheetId="16" r:id="rId1"/>
  </sheets>
  <definedNames>
    <definedName name="_xlnm.Print_Area" localSheetId="0">SOW!$A$1:$H$21</definedName>
    <definedName name="_xlnm.Print_Titles" localSheetId="0">SOW!$1:$7</definedName>
  </definedNames>
  <calcPr calcId="125725" concurrentCalc="0"/>
</workbook>
</file>

<file path=xl/calcChain.xml><?xml version="1.0" encoding="utf-8"?>
<calcChain xmlns="http://schemas.openxmlformats.org/spreadsheetml/2006/main">
  <c r="G14" i="16"/>
  <c r="G10"/>
  <c r="G11"/>
  <c r="G9"/>
  <c r="G17"/>
  <c r="G18"/>
  <c r="G19"/>
  <c r="G20"/>
  <c r="G21"/>
  <c r="G16"/>
  <c r="G13"/>
</calcChain>
</file>

<file path=xl/sharedStrings.xml><?xml version="1.0" encoding="utf-8"?>
<sst xmlns="http://schemas.openxmlformats.org/spreadsheetml/2006/main" count="36" uniqueCount="36">
  <si>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</si>
  <si>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</si>
  <si>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</si>
  <si>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</si>
  <si>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</si>
  <si>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</si>
  <si>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</si>
  <si>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</si>
  <si>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>总计（Net）</t>
  </si>
  <si>
    <t xml:space="preserve">Number of person:       </t>
    <phoneticPr fontId="1" type="noConversion"/>
  </si>
  <si>
    <t>媒体相关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</si>
  <si>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</si>
  <si>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</si>
  <si>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</si>
  <si>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总计</t>
    <phoneticPr fontId="1" type="noConversion"/>
  </si>
  <si>
    <t>媒体用餐</t>
    <phoneticPr fontId="1" type="noConversion"/>
  </si>
  <si>
    <t>用餐</t>
    <phoneticPr fontId="1" type="noConversion"/>
  </si>
  <si>
    <t>工作人员差旅</t>
    <phoneticPr fontId="1" type="noConversion"/>
  </si>
  <si>
    <r>
      <t>客房要求：
1、电话：开通国内长途、关闭国际长途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</t>
    </r>
    <r>
      <rPr>
        <sz val="9"/>
        <rFont val="微软雅黑"/>
        <family val="2"/>
        <charset val="134"/>
      </rPr>
      <t>8、欢迎水果</t>
    </r>
    <phoneticPr fontId="1" type="noConversion"/>
  </si>
  <si>
    <t>公付房费</t>
    <phoneticPr fontId="1" type="noConversion"/>
  </si>
  <si>
    <t>人民币</t>
    <phoneticPr fontId="1" type="noConversion"/>
  </si>
  <si>
    <t>媒体差旅</t>
    <phoneticPr fontId="1" type="noConversion"/>
  </si>
  <si>
    <t>实报实销</t>
    <phoneticPr fontId="1" type="noConversion"/>
  </si>
  <si>
    <t>200美元/人，并兑换成卢布</t>
    <phoneticPr fontId="1" type="noConversion"/>
  </si>
  <si>
    <t>2018年7月3日-16日</t>
    <phoneticPr fontId="1" type="noConversion"/>
  </si>
  <si>
    <t>2018别克S弯俄罗斯观赛之旅</t>
    <phoneticPr fontId="1" type="noConversion"/>
  </si>
  <si>
    <t>工作人员费用</t>
    <phoneticPr fontId="1" type="noConversion"/>
  </si>
  <si>
    <t>媒体7月3日-7月4日大床房（含服务费，宽带费用）</t>
    <phoneticPr fontId="1" type="noConversion"/>
  </si>
  <si>
    <t>工作人员7月3日-7月4日大床房（含服务费，宽带费用）</t>
    <phoneticPr fontId="1" type="noConversion"/>
  </si>
  <si>
    <t>自由晚餐</t>
    <phoneticPr fontId="1" type="noConversion"/>
  </si>
  <si>
    <t>7月3日晚餐</t>
    <phoneticPr fontId="1" type="noConversion"/>
  </si>
  <si>
    <t>媒体Souvenir</t>
    <phoneticPr fontId="1" type="noConversion"/>
  </si>
  <si>
    <t>服务费10%</t>
    <phoneticPr fontId="1" type="noConversion"/>
  </si>
  <si>
    <t>税点6%(可抵扣）</t>
    <phoneticPr fontId="1" type="noConversion"/>
  </si>
  <si>
    <t>5000每人卢布</t>
    <phoneticPr fontId="1" type="noConversion"/>
  </si>
  <si>
    <t>酒店相关：北京首都机场希尔顿酒店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</si>
</sst>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5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2" fillId="26" borderId="0" xfId="46" applyFont="1" applyFill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 wrapText="1"/>
    </xf>
    <xf numFmtId="0" fontId="23" fillId="20" borderId="10" xfId="46" applyFont="1" applyFill="1" applyBorder="1" applyAlignment="1">
      <alignment vertical="center" wrapText="1"/>
    </xf>
    <xf numFmtId="0" fontId="22" fillId="26" borderId="0" xfId="46" applyFont="1" applyFill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3" fontId="22" fillId="26" borderId="10" xfId="46" applyNumberFormat="1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0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7" borderId="13" xfId="46" applyFont="1" applyFill="1" applyBorder="1" applyAlignment="1">
      <alignment horizontal="center" vertical="center"/>
    </xf>
    <xf numFmtId="0" fontId="22" fillId="7" borderId="18" xfId="46" applyFont="1" applyFill="1" applyBorder="1" applyAlignment="1">
      <alignment horizontal="center" vertical="center"/>
    </xf>
    <xf numFmtId="0" fontId="22" fillId="7" borderId="14" xfId="46" applyFont="1" applyFill="1" applyBorder="1" applyAlignment="1">
      <alignment horizontal="center" vertical="center"/>
    </xf>
    <xf numFmtId="0" fontId="23" fillId="20" borderId="13" xfId="46" applyFont="1" applyFill="1" applyBorder="1" applyAlignment="1">
      <alignment horizontal="left" vertical="center" wrapText="1"/>
    </xf>
    <xf numFmtId="0" fontId="23" fillId="20" borderId="18" xfId="46" applyFont="1" applyFill="1" applyBorder="1" applyAlignment="1">
      <alignment horizontal="left" vertical="center" wrapText="1"/>
    </xf>
    <xf numFmtId="0" fontId="23" fillId="20" borderId="14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14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1"/>
  <sheetViews>
    <sheetView tabSelected="1" view="pageBreakPreview" zoomScale="90" zoomScaleSheetLayoutView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4" sqref="E14"/>
    </sheetView>
  </sheetViews>
  <sheetFormatPr defaultColWidth="19.75" defaultRowHeight="14.25"/>
  <cols>
    <col min="1" max="1" width="32" style="14" customWidth="1" collapsed="1"/>
    <col min="2" max="2" width="27.25" style="4" customWidth="1" collapsed="1"/>
    <col min="3" max="3" width="31.75" style="1" customWidth="1"/>
    <col min="4" max="7" width="12.125" style="18" customWidth="1"/>
    <col min="8" max="8" width="24.125" style="2" customWidth="1"/>
    <col min="9" max="9" width="19.75" style="4"/>
    <col min="10" max="16384" width="19.75" style="3"/>
  </cols>
  <sheetData>
    <row r="1" spans="1:9" ht="45.95" customHeight="1">
      <c r="A1" s="40"/>
      <c r="B1" s="40"/>
      <c r="C1" s="40"/>
    </row>
    <row r="2" spans="1:9">
      <c r="A2" s="4" t="s">
        <v>0</v>
      </c>
      <c r="B2" s="41" t="s">
        <v>25</v>
      </c>
      <c r="C2" s="41"/>
      <c r="D2" s="41"/>
      <c r="E2" s="41"/>
    </row>
    <row r="3" spans="1:9">
      <c r="A3" s="4" t="s">
        <v>1</v>
      </c>
      <c r="B3" s="5" t="s">
        <v>24</v>
      </c>
      <c r="C3" s="6"/>
    </row>
    <row r="4" spans="1:9">
      <c r="A4" s="4" t="s">
        <v>11</v>
      </c>
    </row>
    <row r="5" spans="1:9" ht="9.75" hidden="1" customHeight="1">
      <c r="A5" s="4" t="s">
        <v>12</v>
      </c>
    </row>
    <row r="6" spans="1:9" hidden="1">
      <c r="A6" s="4" t="s">
        <v>9</v>
      </c>
    </row>
    <row r="7" spans="1:9" s="1" customFormat="1">
      <c r="A7" s="42" t="s">
        <v>2</v>
      </c>
      <c r="B7" s="42"/>
      <c r="C7" s="17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7" t="s">
        <v>13</v>
      </c>
      <c r="I7" s="4"/>
    </row>
    <row r="8" spans="1:9" s="1" customFormat="1" ht="28.5" customHeight="1">
      <c r="A8" s="48" t="s">
        <v>35</v>
      </c>
      <c r="B8" s="49"/>
      <c r="C8" s="50"/>
      <c r="D8" s="20"/>
      <c r="E8" s="20"/>
      <c r="F8" s="20"/>
      <c r="G8" s="20"/>
      <c r="H8" s="9"/>
      <c r="I8" s="4"/>
    </row>
    <row r="9" spans="1:9" s="1" customFormat="1" ht="58.5" customHeight="1">
      <c r="A9" s="43" t="s">
        <v>18</v>
      </c>
      <c r="B9" s="43" t="s">
        <v>19</v>
      </c>
      <c r="C9" s="33" t="s">
        <v>27</v>
      </c>
      <c r="D9" s="10">
        <v>1000</v>
      </c>
      <c r="E9" s="10">
        <v>1</v>
      </c>
      <c r="F9" s="10">
        <v>18</v>
      </c>
      <c r="G9" s="39">
        <f>D9*F9</f>
        <v>18000</v>
      </c>
      <c r="H9" s="35"/>
    </row>
    <row r="10" spans="1:9" s="1" customFormat="1" ht="58.5" customHeight="1">
      <c r="A10" s="44"/>
      <c r="B10" s="44"/>
      <c r="C10" s="33" t="s">
        <v>28</v>
      </c>
      <c r="D10" s="10">
        <v>1000</v>
      </c>
      <c r="E10" s="10">
        <v>1</v>
      </c>
      <c r="F10" s="10">
        <v>2</v>
      </c>
      <c r="G10" s="39">
        <f t="shared" ref="G10:G11" si="0">D10*F10</f>
        <v>2000</v>
      </c>
      <c r="H10" s="35"/>
    </row>
    <row r="11" spans="1:9" s="1" customFormat="1">
      <c r="A11" s="34" t="s">
        <v>15</v>
      </c>
      <c r="B11" s="35" t="s">
        <v>16</v>
      </c>
      <c r="C11" s="36" t="s">
        <v>30</v>
      </c>
      <c r="D11" s="10">
        <v>200</v>
      </c>
      <c r="E11" s="22">
        <v>1</v>
      </c>
      <c r="F11" s="22">
        <v>18</v>
      </c>
      <c r="G11" s="39">
        <f t="shared" si="0"/>
        <v>3600</v>
      </c>
      <c r="H11" s="37" t="s">
        <v>29</v>
      </c>
      <c r="I11" s="4"/>
    </row>
    <row r="12" spans="1:9" s="1" customFormat="1">
      <c r="A12" s="7" t="s">
        <v>10</v>
      </c>
      <c r="B12" s="7"/>
      <c r="C12" s="30"/>
      <c r="D12" s="20"/>
      <c r="E12" s="20"/>
      <c r="F12" s="20"/>
      <c r="G12" s="20"/>
      <c r="H12" s="9"/>
      <c r="I12" s="4"/>
    </row>
    <row r="13" spans="1:9" s="16" customFormat="1">
      <c r="A13" s="53" t="s">
        <v>21</v>
      </c>
      <c r="B13" s="53"/>
      <c r="C13" s="12"/>
      <c r="D13" s="22">
        <v>500</v>
      </c>
      <c r="E13" s="22">
        <v>1</v>
      </c>
      <c r="F13" s="24">
        <v>18</v>
      </c>
      <c r="G13" s="24">
        <f t="shared" ref="G13:G14" si="1">+D13*E13*F13</f>
        <v>9000</v>
      </c>
      <c r="H13" s="36" t="s">
        <v>22</v>
      </c>
      <c r="I13" s="23"/>
    </row>
    <row r="14" spans="1:9" s="38" customFormat="1">
      <c r="A14" s="53" t="s">
        <v>31</v>
      </c>
      <c r="B14" s="53"/>
      <c r="C14" s="12"/>
      <c r="D14" s="22">
        <v>1250</v>
      </c>
      <c r="E14" s="22">
        <v>1</v>
      </c>
      <c r="F14" s="24">
        <v>18</v>
      </c>
      <c r="G14" s="24">
        <f t="shared" si="1"/>
        <v>22500</v>
      </c>
      <c r="H14" s="36" t="s">
        <v>23</v>
      </c>
      <c r="I14" s="23"/>
    </row>
    <row r="15" spans="1:9" s="1" customFormat="1">
      <c r="A15" s="7" t="s">
        <v>26</v>
      </c>
      <c r="B15" s="7"/>
      <c r="C15" s="8"/>
      <c r="D15" s="20"/>
      <c r="E15" s="20"/>
      <c r="F15" s="20"/>
      <c r="G15" s="20"/>
      <c r="H15" s="9"/>
      <c r="I15" s="4"/>
    </row>
    <row r="16" spans="1:9" s="31" customFormat="1">
      <c r="A16" s="32" t="s">
        <v>17</v>
      </c>
      <c r="B16" s="27"/>
      <c r="C16" s="28"/>
      <c r="D16" s="29">
        <v>5000</v>
      </c>
      <c r="E16" s="29">
        <v>1</v>
      </c>
      <c r="F16" s="29">
        <v>2</v>
      </c>
      <c r="G16" s="29">
        <f>D16*E16*F16</f>
        <v>10000</v>
      </c>
      <c r="H16" s="33" t="s">
        <v>20</v>
      </c>
      <c r="I16" s="23"/>
    </row>
    <row r="17" spans="1:9" s="1" customFormat="1">
      <c r="A17" s="51"/>
      <c r="B17" s="52"/>
      <c r="C17" s="21"/>
      <c r="D17" s="11">
        <v>500</v>
      </c>
      <c r="E17" s="11">
        <v>1</v>
      </c>
      <c r="F17" s="11">
        <v>2</v>
      </c>
      <c r="G17" s="29">
        <f>D17*E17*F17</f>
        <v>1000</v>
      </c>
      <c r="H17" s="36" t="s">
        <v>34</v>
      </c>
    </row>
    <row r="18" spans="1:9" s="14" customFormat="1">
      <c r="A18" s="45" t="s">
        <v>8</v>
      </c>
      <c r="B18" s="46"/>
      <c r="C18" s="46"/>
      <c r="D18" s="46"/>
      <c r="E18" s="46"/>
      <c r="F18" s="47"/>
      <c r="G18" s="25">
        <f>SUM(G9:G17)</f>
        <v>66100</v>
      </c>
      <c r="H18" s="13"/>
      <c r="I18" s="4"/>
    </row>
    <row r="19" spans="1:9" s="14" customFormat="1">
      <c r="A19" s="45" t="s">
        <v>32</v>
      </c>
      <c r="B19" s="46"/>
      <c r="C19" s="46"/>
      <c r="D19" s="46"/>
      <c r="E19" s="46"/>
      <c r="F19" s="47"/>
      <c r="G19" s="25">
        <f>G18*0.1</f>
        <v>6610</v>
      </c>
      <c r="H19" s="13"/>
      <c r="I19" s="4"/>
    </row>
    <row r="20" spans="1:9" s="14" customFormat="1">
      <c r="A20" s="45" t="s">
        <v>33</v>
      </c>
      <c r="B20" s="46"/>
      <c r="C20" s="46"/>
      <c r="D20" s="46"/>
      <c r="E20" s="46"/>
      <c r="F20" s="47"/>
      <c r="G20" s="25">
        <f>(G18+G19)*0.06</f>
        <v>4362.5999999999995</v>
      </c>
      <c r="H20" s="13"/>
      <c r="I20" s="4"/>
    </row>
    <row r="21" spans="1:9" ht="14.25" customHeight="1">
      <c r="A21" s="15" t="s">
        <v>14</v>
      </c>
      <c r="B21" s="15"/>
      <c r="C21" s="15"/>
      <c r="D21" s="26"/>
      <c r="E21" s="26"/>
      <c r="F21" s="26"/>
      <c r="G21" s="26">
        <f>SUM(G18:G20)</f>
        <v>77072.600000000006</v>
      </c>
      <c r="H21" s="13"/>
    </row>
  </sheetData>
  <mergeCells count="12">
    <mergeCell ref="A20:F20"/>
    <mergeCell ref="A8:C8"/>
    <mergeCell ref="A17:B17"/>
    <mergeCell ref="A13:B13"/>
    <mergeCell ref="A14:B14"/>
    <mergeCell ref="A18:F18"/>
    <mergeCell ref="A19:F19"/>
    <mergeCell ref="A1:C1"/>
    <mergeCell ref="B2:E2"/>
    <mergeCell ref="A7:B7"/>
    <mergeCell ref="B9:B10"/>
    <mergeCell ref="A9:A10"/>
  </mergeCells>
  <phoneticPr fontId="1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2018-06-25T09:45:01Z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