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<sst xmlns="http://schemas.openxmlformats.org/spreadsheetml/2006/main" count="119" uniqueCount="89">
  <si>
    <t>【借款报销单】</t>
  </si>
  <si>
    <t>团号：HMJB-250310-BJA294</t>
  </si>
  <si>
    <t>会议日期：2025.3.10-3.12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</si>
  <si>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</si>
  <si>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</si>
  <si>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</si>
  <si>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</si>
  <si>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</si>
  <si>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</si>
  <si>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</si>
  <si>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</si>
  <si>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</si>
  <si>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</si>
  <si>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</si>
  <si>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</si>
  <si>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</si>
  <si>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</si>
  <si>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</si>
  <si>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</si>
  <si>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</si>
  <si>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</si>
  <si>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</si>
  <si>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</si>
  <si>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</si>
  <si>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</si>
  <si>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</si>
  <si>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</si>
  <si>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</si>
  <si>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</si>
  <si>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</si>
  <si>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</si>
  <si>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</si>
  <si>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</si>
  <si>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</si>
  <si>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</si>
  <si>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</si>
  <si>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</si>
  <si>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</si>
  <si>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</si>
  <si>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</si>
  <si>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</si>
  <si>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</si>
  <si>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</si>
  <si>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</si>
  <si>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</si>
  <si>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</si>
  <si>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</si>
  <si>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</si>
  <si>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</si>
  <si>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</si>
  <si>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</si>
  <si>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</si>
  <si>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</si>
  <si>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</si>
  <si>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</si>
  <si>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王月雯</t>
  </si>
  <si>
    <t>职位:</t>
  </si>
  <si>
    <t>实习生</t>
  </si>
  <si>
    <t>发生地:</t>
  </si>
  <si>
    <t>北京</t>
  </si>
  <si>
    <t>部门:</t>
  </si>
  <si>
    <t>业务2部</t>
  </si>
  <si>
    <t>发生日期:</t>
  </si>
  <si>
    <t>2025年6月13-14日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</si>
  <si>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</si>
  <si>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</si>
  <si>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</si>
  <si>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</si>
  <si>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</si>
  <si>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</si>
  <si>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</si>
  <si>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</si>
  <si>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</si>
  <si>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</si>
  <si>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6.13家-酒店</t>
  </si>
  <si>
    <t>6.13酒店-家</t>
  </si>
  <si>
    <t>6.14家-酒店</t>
  </si>
  <si>
    <t>6.14酒店-家</t>
  </si>
  <si>
    <t>餐费</t>
  </si>
  <si>
    <t>补票金额</t>
  </si>
  <si>
    <t>报销总金额</t>
  </si>
  <si>
    <t>报销人:</t>
  </si>
  <si>
    <t>合规:</t>
  </si>
  <si>
    <t>【员工上会补助统计单】</t>
  </si>
  <si>
    <t>HMJB-250614-NND294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</si>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</sst>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26" activePane="bottomRight" state="frozen"/>
      <selection/>
      <selection pane="topRight"/>
      <selection pane="bottomLeft"/>
      <selection pane="bottomRight" activeCell="F26" sqref="F26"/>
    </sheetView>
  </sheetViews>
  <sheetFormatPr defaultColWidth="9" defaultRowHeight="21" customHeight="1"/>
  <cols>
    <col min="1" max="1" width="9.2" style="64" customWidth="1"/>
    <col min="2" max="2" width="23.3909090909091" style="65" customWidth="1"/>
    <col min="3" max="3" width="11.3909090909091" style="66" customWidth="1"/>
    <col min="4" max="4" width="9.2" style="65" customWidth="1"/>
    <col min="5" max="5" width="12.8" style="65" customWidth="1"/>
    <col min="6" max="6" width="12.2" style="65" customWidth="1"/>
    <col min="7" max="7" width="15.6" style="65" customWidth="1"/>
    <col min="8" max="8" width="11.8" style="65" customWidth="1"/>
    <col min="9" max="9" width="24.8" style="65" customWidth="1"/>
    <col min="10" max="10" width="39.390909090909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>F25+G25</f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0</v>
      </c>
      <c r="G45" s="78">
        <v>0</v>
      </c>
      <c r="H45" s="78">
        <f>F45+G45</f>
        <v>0</v>
      </c>
      <c r="I45" s="107"/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42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0</v>
      </c>
      <c r="G52" s="81">
        <f t="shared" ref="G52:H52" si="21">SUM(G45:G51)</f>
        <v>0</v>
      </c>
      <c r="H52" s="81">
        <f t="shared" si="21"/>
        <v>0</v>
      </c>
      <c r="I52" s="102"/>
      <c r="J52" s="85"/>
    </row>
    <row r="53" customHeight="1" spans="1:10">
      <c r="A53" s="80"/>
      <c r="B53" s="80" t="s">
        <v>43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0</v>
      </c>
      <c r="G53" s="81">
        <f t="shared" si="22"/>
        <v>0</v>
      </c>
      <c r="H53" s="81">
        <f t="shared" si="22"/>
        <v>0</v>
      </c>
      <c r="I53" s="102"/>
      <c r="J53" s="99"/>
    </row>
    <row r="57" customHeight="1" spans="1:9">
      <c r="A57" s="90" t="s">
        <v>44</v>
      </c>
      <c r="B57" s="91"/>
      <c r="C57" s="92" t="s">
        <v>45</v>
      </c>
      <c r="D57" s="92"/>
      <c r="E57" s="92" t="s">
        <v>46</v>
      </c>
      <c r="F57" s="92"/>
      <c r="G57" s="92" t="s">
        <v>47</v>
      </c>
      <c r="H57" s="92"/>
      <c r="I57" s="108" t="s">
        <v>48</v>
      </c>
    </row>
    <row r="58" customHeight="1" spans="1:9">
      <c r="A58" s="93">
        <f>E53</f>
        <v>0</v>
      </c>
      <c r="B58" s="94"/>
      <c r="C58" s="94">
        <f>H53</f>
        <v>0</v>
      </c>
      <c r="D58" s="94"/>
      <c r="E58" s="94">
        <f>F53</f>
        <v>0</v>
      </c>
      <c r="F58" s="94"/>
      <c r="G58" s="94">
        <f>G53</f>
        <v>0</v>
      </c>
      <c r="H58" s="94"/>
      <c r="I58" s="109">
        <f>A58-C58</f>
        <v>0</v>
      </c>
    </row>
    <row r="60" customHeight="1" spans="1:9">
      <c r="A60" s="95" t="s">
        <v>49</v>
      </c>
      <c r="B60" s="96"/>
      <c r="C60" s="97" t="s">
        <v>50</v>
      </c>
      <c r="D60" s="95"/>
      <c r="E60" s="95" t="s">
        <v>51</v>
      </c>
      <c r="F60" s="95"/>
      <c r="G60" s="95" t="s">
        <v>52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workbookViewId="0">
      <selection activeCell="I15" sqref="I15:J15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5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7"/>
      <c r="J7" s="48">
        <v>45824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65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v>24.7</v>
      </c>
      <c r="H11" s="27">
        <v>24.7</v>
      </c>
      <c r="I11" s="51"/>
      <c r="J11" s="52"/>
      <c r="K11" s="53" t="s">
        <v>74</v>
      </c>
    </row>
    <row r="12" ht="20" customHeight="1" spans="2:11">
      <c r="B12" s="23"/>
      <c r="C12" s="24"/>
      <c r="D12" s="28"/>
      <c r="E12" s="26" t="s">
        <v>73</v>
      </c>
      <c r="F12" s="26"/>
      <c r="G12" s="27">
        <v>34.4</v>
      </c>
      <c r="H12" s="27">
        <v>34.4</v>
      </c>
      <c r="I12" s="51"/>
      <c r="J12" s="52"/>
      <c r="K12" s="53" t="s">
        <v>75</v>
      </c>
    </row>
    <row r="13" ht="20" customHeight="1" spans="2:11">
      <c r="B13" s="23"/>
      <c r="C13" s="24"/>
      <c r="D13" s="28"/>
      <c r="E13" s="26" t="s">
        <v>73</v>
      </c>
      <c r="F13" s="26"/>
      <c r="G13" s="27">
        <v>25.1</v>
      </c>
      <c r="H13" s="27">
        <v>25.1</v>
      </c>
      <c r="I13" s="51"/>
      <c r="J13" s="52"/>
      <c r="K13" s="53" t="s">
        <v>76</v>
      </c>
    </row>
    <row r="14" ht="20" customHeight="1" spans="2:11">
      <c r="B14" s="23"/>
      <c r="C14" s="24"/>
      <c r="D14" s="28"/>
      <c r="E14" s="26" t="s">
        <v>73</v>
      </c>
      <c r="F14" s="26"/>
      <c r="G14" s="27">
        <v>31.79</v>
      </c>
      <c r="H14" s="27">
        <v>31.79</v>
      </c>
      <c r="I14" s="51"/>
      <c r="J14" s="52"/>
      <c r="K14" s="53" t="s">
        <v>77</v>
      </c>
    </row>
    <row r="15" ht="20" customHeight="1" spans="2:11">
      <c r="B15" s="23"/>
      <c r="C15" s="24"/>
      <c r="D15" s="28"/>
      <c r="E15" s="23" t="s">
        <v>78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78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78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43</v>
      </c>
      <c r="C21" s="30"/>
      <c r="D21" s="30"/>
      <c r="E21" s="30"/>
      <c r="F21" s="21"/>
      <c r="G21" s="31">
        <f>SUM(G11:G20)</f>
        <v>115.99</v>
      </c>
      <c r="H21" s="31">
        <f>SUM(H11:H20)</f>
        <v>115.99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69</v>
      </c>
      <c r="C23" s="22"/>
      <c r="D23" s="22"/>
      <c r="E23" s="22"/>
      <c r="F23" s="22"/>
      <c r="G23" s="22" t="s">
        <v>79</v>
      </c>
      <c r="H23" s="22"/>
      <c r="I23" s="22"/>
      <c r="J23" s="22"/>
      <c r="K23" s="22" t="s">
        <v>80</v>
      </c>
    </row>
    <row r="24" ht="20" customHeight="1" spans="2:11">
      <c r="B24" s="32">
        <f>H21</f>
        <v>115.99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115.99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81</v>
      </c>
      <c r="C26" s="17"/>
      <c r="D26" s="17"/>
      <c r="E26" s="17"/>
      <c r="F26" s="17" t="s">
        <v>50</v>
      </c>
      <c r="G26" s="17" t="s">
        <v>82</v>
      </c>
      <c r="H26" s="17"/>
      <c r="I26" s="17"/>
      <c r="J26" s="17" t="s">
        <v>52</v>
      </c>
      <c r="K26" s="17"/>
    </row>
    <row r="29" ht="17.5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57</v>
      </c>
      <c r="K31" s="45"/>
    </row>
    <row r="32" ht="20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61</v>
      </c>
      <c r="K32" s="46"/>
    </row>
    <row r="33" ht="20" customHeight="1" spans="2:11">
      <c r="B33" s="8"/>
      <c r="C33" s="9"/>
      <c r="D33" s="10" t="s">
        <v>62</v>
      </c>
      <c r="E33" s="10"/>
      <c r="F33" s="12">
        <v>45821</v>
      </c>
      <c r="G33" s="11"/>
      <c r="H33" s="10" t="s">
        <v>64</v>
      </c>
      <c r="I33" s="47"/>
      <c r="J33" s="48">
        <v>45824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65</v>
      </c>
      <c r="I34" s="49"/>
      <c r="J34" s="16" t="s">
        <v>84</v>
      </c>
      <c r="K34" s="50"/>
    </row>
    <row r="35" ht="20" customHeight="1"/>
    <row r="36" ht="20" customHeight="1" spans="2:11">
      <c r="B36" s="26"/>
      <c r="C36" s="26"/>
      <c r="D36" s="33" t="s">
        <v>85</v>
      </c>
      <c r="E36" s="26" t="s">
        <v>86</v>
      </c>
      <c r="F36" s="26"/>
      <c r="G36" s="27" t="s">
        <v>87</v>
      </c>
      <c r="H36" s="27" t="s">
        <v>88</v>
      </c>
      <c r="I36" s="27" t="s">
        <v>43</v>
      </c>
      <c r="J36" s="27"/>
      <c r="K36" s="59" t="s">
        <v>71</v>
      </c>
    </row>
    <row r="37" ht="25.25" customHeight="1" spans="2:11">
      <c r="B37" s="34">
        <v>1</v>
      </c>
      <c r="C37" s="35"/>
      <c r="D37" s="36" t="s">
        <v>59</v>
      </c>
      <c r="E37" s="37">
        <v>45821</v>
      </c>
      <c r="F37" s="26"/>
      <c r="G37" s="27">
        <v>100</v>
      </c>
      <c r="H37" s="27">
        <v>1</v>
      </c>
      <c r="I37" s="51">
        <f>G37*H37</f>
        <v>100</v>
      </c>
      <c r="J37" s="52"/>
      <c r="K37" s="60"/>
    </row>
    <row r="38" ht="25.25" customHeight="1" spans="2:11">
      <c r="B38" s="38"/>
      <c r="C38" s="39"/>
      <c r="D38" s="40"/>
      <c r="E38" s="37">
        <v>45822</v>
      </c>
      <c r="F38" s="26"/>
      <c r="G38" s="27">
        <v>200</v>
      </c>
      <c r="H38" s="27">
        <v>1</v>
      </c>
      <c r="I38" s="51">
        <f>G38*H38</f>
        <v>200</v>
      </c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43</v>
      </c>
      <c r="C41" s="30"/>
      <c r="D41" s="30"/>
      <c r="E41" s="30"/>
      <c r="F41" s="21"/>
      <c r="G41" s="31"/>
      <c r="H41" s="31">
        <f>SUM(H22:H40)</f>
        <v>2</v>
      </c>
      <c r="I41" s="54">
        <f>SUM(I37:J40)</f>
        <v>300</v>
      </c>
      <c r="J41" s="55"/>
      <c r="K41" s="56"/>
    </row>
    <row r="42" ht="20" customHeight="1" spans="2:11">
      <c r="B42" s="17" t="s">
        <v>81</v>
      </c>
      <c r="C42" s="17"/>
      <c r="D42" s="17"/>
      <c r="E42" s="17"/>
      <c r="F42" s="17" t="s">
        <v>50</v>
      </c>
      <c r="G42" s="17" t="s">
        <v>82</v>
      </c>
      <c r="H42" s="17"/>
      <c r="I42" s="17"/>
      <c r="J42" s="17" t="s">
        <v>52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25" right="0.25" top="0.75" bottom="0.75" header="0.298611111111111" footer="0.298611111111111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2025-06-16T05:28:04Z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419CB4EE6EDE4090861F59FD2BF136D6_13</vt:lpwstr>
  </property>
</Properties>
</file>