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DD93F22F-4D1E-4B70-BB0E-386C6256673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大理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5" l="1"/>
  <c r="J21" i="5"/>
  <c r="J18" i="5"/>
  <c r="J15" i="5"/>
  <c r="J14" i="5"/>
  <c r="J11" i="5"/>
  <c r="J12" i="5" s="1"/>
  <c r="J8" i="5"/>
  <c r="J7" i="5"/>
  <c r="J9" i="5" l="1"/>
  <c r="J16" i="5"/>
  <c r="J19" i="5"/>
  <c r="J23" i="5"/>
  <c r="J24" i="5" l="1"/>
  <c r="J25" i="5"/>
  <c r="J26" i="5" l="1"/>
  <c r="J27" i="5" s="1"/>
</calcChain>
</file>

<file path=xl/sharedStrings.xml><?xml version="1.0" encoding="utf-8"?>
<sst xmlns="http://schemas.openxmlformats.org/spreadsheetml/2006/main" count="109" uniqueCount="61">
  <si>
    <t>客户名称</t>
  </si>
  <si>
    <t>业务联系人</t>
  </si>
  <si>
    <t>联系方式</t>
  </si>
  <si>
    <t>项目名称</t>
  </si>
  <si>
    <t>采购联系人</t>
  </si>
  <si>
    <t>项目日期</t>
  </si>
  <si>
    <t>接待人数</t>
  </si>
  <si>
    <t>目的地</t>
  </si>
  <si>
    <t>报价时间</t>
  </si>
  <si>
    <t>项目经理</t>
  </si>
  <si>
    <t>邮箱地址</t>
  </si>
  <si>
    <t>zhangzhaojie@cct.cn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</si>
  <si>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</si>
  <si>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</si>
  <si>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</si>
  <si>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</si>
  <si>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</si>
  <si>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</si>
  <si>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</si>
  <si>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</si>
  <si>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</si>
  <si>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机票预估总采购金额</t>
  </si>
  <si>
    <t>经济舱（境内）</t>
  </si>
  <si>
    <t>人/次</t>
  </si>
  <si>
    <t>按北京往返经济舱预估 据实结算</t>
  </si>
  <si>
    <t>单项小计:</t>
  </si>
  <si>
    <t>元</t>
  </si>
  <si>
    <t>房间类型</t>
  </si>
  <si>
    <t>酒店住宿</t>
  </si>
  <si>
    <t>高级大床</t>
  </si>
  <si>
    <t>间</t>
  </si>
  <si>
    <t>晚</t>
  </si>
  <si>
    <t>需求类型</t>
  </si>
  <si>
    <t>酒店名称</t>
  </si>
  <si>
    <t>围桌晚餐</t>
  </si>
  <si>
    <t>工作人员</t>
  </si>
  <si>
    <t>活动现场前期运营</t>
  </si>
  <si>
    <t>其他</t>
  </si>
  <si>
    <t>运营费用</t>
  </si>
  <si>
    <t>备用金</t>
  </si>
  <si>
    <t>车马费</t>
  </si>
  <si>
    <t>媒体老师车马费，含税点10%</t>
  </si>
  <si>
    <t>合计（货币单位）</t>
  </si>
  <si>
    <t>服务费（人民币：元）</t>
  </si>
  <si>
    <t>增值税专用发票税6%（人民币：元）</t>
  </si>
  <si>
    <t>费用总计（人民币）</t>
  </si>
  <si>
    <t>2025年6月4日-6日</t>
    <phoneticPr fontId="19" type="noConversion"/>
  </si>
  <si>
    <t>张佳怡</t>
    <phoneticPr fontId="19" type="noConversion"/>
  </si>
  <si>
    <t>王诗淳</t>
    <phoneticPr fontId="19" type="noConversion"/>
  </si>
  <si>
    <t>2025.5.30</t>
    <phoneticPr fontId="19" type="noConversion"/>
  </si>
  <si>
    <t>张笑笑</t>
    <phoneticPr fontId="19" type="noConversion"/>
  </si>
  <si>
    <t>快手公共关系</t>
    <phoneticPr fontId="19" type="noConversion"/>
  </si>
  <si>
    <t>2025年快手东营沙龙活动</t>
    <phoneticPr fontId="19" type="noConversion"/>
  </si>
  <si>
    <t>工作时长8小时、供应商自有人员</t>
    <phoneticPr fontId="19" type="noConversion"/>
  </si>
  <si>
    <t>4号嘉宾酒店内中餐零点</t>
    <phoneticPr fontId="19" type="noConversion"/>
  </si>
  <si>
    <t>5号嘉宾酒店内中餐零点</t>
    <phoneticPr fontId="19" type="noConversion"/>
  </si>
  <si>
    <t>围桌晚餐</t>
    <phoneticPr fontId="19" type="noConversion"/>
  </si>
  <si>
    <t>东营皇冠假日酒店，嘉宾用房，据实结算</t>
    <phoneticPr fontId="19" type="noConversion"/>
  </si>
  <si>
    <t>东营皇冠假日酒店</t>
    <phoneticPr fontId="19" type="noConversion"/>
  </si>
  <si>
    <t>按南北方城市往返经济舱预估 据实结算</t>
    <phoneticPr fontId="19" type="noConversion"/>
  </si>
  <si>
    <t>活动用车备用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</si>
</sst>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_-* #,##0.00\ [$€-1]_-;\-* #,##0.00\ [$€-1]_-;_-* &quot;-&quot;??\ [$€-1]_-"/>
    <numFmt numFmtId="179" formatCode="_-* #,##0\ _F_-;\-* #,##0\ _F_-;_-* &quot;-&quot;??\ _F_-;_-@_-"/>
    <numFmt numFmtId="180" formatCode="0.00_);[Red]\(0.00\)"/>
    <numFmt numFmtId="181" formatCode="\¥#,##0.00_);[Red]\(\¥#,##0.00\)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u/>
      <sz val="12"/>
      <color rgb="FF0000FF"/>
      <name val="微软雅黑"/>
      <charset val="134"/>
    </font>
    <font>
      <sz val="12"/>
      <color indexed="8"/>
      <name val="微软雅黑"/>
      <charset val="134"/>
    </font>
    <font>
      <sz val="12"/>
      <color rgb="FF0000FF"/>
      <name val="微软雅黑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b/>
      <i/>
      <sz val="12"/>
      <color indexed="12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17"/>
      <name val="微软雅黑"/>
      <charset val="134"/>
    </font>
    <font>
      <b/>
      <i/>
      <sz val="12"/>
      <color indexed="10"/>
      <name val="微软雅黑"/>
      <charset val="134"/>
    </font>
    <font>
      <b/>
      <sz val="12"/>
      <color indexed="10"/>
      <name val="微软雅黑"/>
      <charset val="134"/>
    </font>
    <font>
      <sz val="12"/>
      <color rgb="FFFF0000"/>
      <name val="微软雅黑"/>
      <charset val="134"/>
    </font>
    <font>
      <b/>
      <i/>
      <sz val="12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18" fillId="0" borderId="0"/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9" fontId="4" fillId="0" borderId="7" xfId="1" applyNumberFormat="1" applyFont="1" applyFill="1" applyBorder="1" applyAlignment="1">
      <alignment horizontal="center" vertical="center"/>
    </xf>
    <xf numFmtId="179" fontId="4" fillId="0" borderId="5" xfId="1" applyNumberFormat="1" applyFont="1" applyFill="1" applyBorder="1" applyAlignment="1">
      <alignment horizontal="center" vertical="center"/>
    </xf>
    <xf numFmtId="179" fontId="4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80" fontId="7" fillId="3" borderId="5" xfId="1" applyNumberFormat="1" applyFont="1" applyFill="1" applyBorder="1" applyAlignment="1">
      <alignment horizontal="center" vertical="center"/>
    </xf>
    <xf numFmtId="179" fontId="7" fillId="3" borderId="14" xfId="1" applyNumberFormat="1" applyFont="1" applyFill="1" applyBorder="1" applyAlignment="1">
      <alignment horizontal="center" vertical="center"/>
    </xf>
    <xf numFmtId="180" fontId="4" fillId="0" borderId="5" xfId="1" applyNumberFormat="1" applyFont="1" applyBorder="1" applyAlignment="1">
      <alignment vertical="center"/>
    </xf>
    <xf numFmtId="179" fontId="9" fillId="0" borderId="14" xfId="1" applyNumberFormat="1" applyFont="1" applyFill="1" applyBorder="1" applyAlignment="1">
      <alignment horizontal="center" vertical="center" wrapText="1"/>
    </xf>
    <xf numFmtId="180" fontId="8" fillId="4" borderId="2" xfId="3" applyNumberFormat="1" applyFont="1" applyFill="1" applyBorder="1" applyAlignment="1">
      <alignment horizontal="right" vertical="center"/>
    </xf>
    <xf numFmtId="179" fontId="12" fillId="4" borderId="14" xfId="1" applyNumberFormat="1" applyFont="1" applyFill="1" applyBorder="1" applyAlignment="1">
      <alignment horizontal="center" vertical="center" wrapText="1"/>
    </xf>
    <xf numFmtId="180" fontId="4" fillId="0" borderId="5" xfId="1" applyNumberFormat="1" applyFont="1" applyBorder="1" applyAlignment="1">
      <alignment horizontal="right" vertical="center"/>
    </xf>
    <xf numFmtId="179" fontId="2" fillId="0" borderId="5" xfId="1" applyNumberFormat="1" applyFont="1" applyFill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right" vertical="center"/>
    </xf>
    <xf numFmtId="180" fontId="2" fillId="0" borderId="5" xfId="1" applyNumberFormat="1" applyFont="1" applyFill="1" applyBorder="1" applyAlignment="1">
      <alignment horizontal="right" vertical="center"/>
    </xf>
    <xf numFmtId="180" fontId="6" fillId="2" borderId="5" xfId="3" applyNumberFormat="1" applyFont="1" applyFill="1" applyBorder="1" applyAlignment="1">
      <alignment horizontal="right" vertical="center"/>
    </xf>
    <xf numFmtId="181" fontId="13" fillId="2" borderId="14" xfId="3" applyNumberFormat="1" applyFont="1" applyFill="1" applyBorder="1" applyAlignment="1">
      <alignment horizontal="center" vertical="center" wrapText="1"/>
    </xf>
    <xf numFmtId="9" fontId="14" fillId="5" borderId="5" xfId="0" applyNumberFormat="1" applyFont="1" applyFill="1" applyBorder="1" applyAlignment="1">
      <alignment horizontal="center" vertical="center"/>
    </xf>
    <xf numFmtId="180" fontId="15" fillId="7" borderId="5" xfId="3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180" fontId="8" fillId="0" borderId="5" xfId="3" applyNumberFormat="1" applyFont="1" applyFill="1" applyBorder="1" applyAlignment="1">
      <alignment horizontal="right" vertical="center"/>
    </xf>
    <xf numFmtId="179" fontId="12" fillId="0" borderId="14" xfId="1" applyNumberFormat="1" applyFont="1" applyFill="1" applyBorder="1" applyAlignment="1">
      <alignment horizontal="center" vertical="center" wrapText="1"/>
    </xf>
    <xf numFmtId="180" fontId="10" fillId="6" borderId="19" xfId="3" applyNumberFormat="1" applyFont="1" applyFill="1" applyBorder="1" applyAlignment="1">
      <alignment horizontal="right" vertical="center"/>
    </xf>
    <xf numFmtId="181" fontId="10" fillId="6" borderId="20" xfId="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4" fillId="0" borderId="3" xfId="1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180" fontId="7" fillId="3" borderId="2" xfId="1" applyNumberFormat="1" applyFont="1" applyFill="1" applyBorder="1" applyAlignment="1">
      <alignment horizontal="center" vertical="center"/>
    </xf>
    <xf numFmtId="180" fontId="7" fillId="3" borderId="4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180" fontId="2" fillId="0" borderId="2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181" fontId="8" fillId="4" borderId="1" xfId="1" applyNumberFormat="1" applyFont="1" applyFill="1" applyBorder="1" applyAlignment="1">
      <alignment horizontal="right" vertical="center"/>
    </xf>
    <xf numFmtId="181" fontId="8" fillId="4" borderId="3" xfId="1" applyNumberFormat="1" applyFont="1" applyFill="1" applyBorder="1" applyAlignment="1">
      <alignment horizontal="right" vertical="center"/>
    </xf>
    <xf numFmtId="181" fontId="8" fillId="4" borderId="4" xfId="1" applyNumberFormat="1" applyFont="1" applyFill="1" applyBorder="1" applyAlignment="1">
      <alignment horizontal="right" vertical="center"/>
    </xf>
    <xf numFmtId="0" fontId="4" fillId="0" borderId="5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4" fontId="20" fillId="0" borderId="14" xfId="0" applyNumberFormat="1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179" fontId="20" fillId="0" borderId="5" xfId="1" applyNumberFormat="1" applyFont="1" applyFill="1" applyBorder="1" applyAlignment="1">
      <alignment horizontal="center" vertical="center" wrapText="1"/>
    </xf>
    <xf numFmtId="0" fontId="22" fillId="0" borderId="5" xfId="1" applyNumberFormat="1" applyFont="1" applyFill="1" applyBorder="1" applyAlignment="1">
      <alignment horizontal="center" vertical="center"/>
    </xf>
    <xf numFmtId="58" fontId="20" fillId="0" borderId="16" xfId="1" applyNumberFormat="1" applyFont="1" applyFill="1" applyBorder="1" applyAlignment="1">
      <alignment horizontal="center" vertical="center" wrapText="1"/>
    </xf>
    <xf numFmtId="180" fontId="2" fillId="0" borderId="2" xfId="1" applyNumberFormat="1" applyFont="1" applyFill="1" applyBorder="1" applyAlignment="1">
      <alignment horizontal="center" vertical="center"/>
    </xf>
    <xf numFmtId="180" fontId="2" fillId="0" borderId="5" xfId="1" applyNumberFormat="1" applyFont="1" applyFill="1" applyBorder="1" applyAlignment="1">
      <alignment horizontal="center" vertical="center"/>
    </xf>
    <xf numFmtId="179" fontId="22" fillId="0" borderId="10" xfId="1" applyNumberFormat="1" applyFont="1" applyFill="1" applyBorder="1" applyAlignment="1">
      <alignment horizontal="center" vertical="center"/>
    </xf>
    <xf numFmtId="14" fontId="5" fillId="0" borderId="2" xfId="2" applyNumberFormat="1" applyFont="1" applyFill="1" applyBorder="1" applyAlignment="1" applyProtection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79" fontId="23" fillId="0" borderId="14" xfId="1" applyNumberFormat="1" applyFont="1" applyFill="1" applyBorder="1" applyAlignment="1">
      <alignment horizontal="center" vertical="center" wrapText="1"/>
    </xf>
    <xf numFmtId="179" fontId="20" fillId="0" borderId="8" xfId="1" applyNumberFormat="1" applyFont="1" applyFill="1" applyBorder="1" applyAlignment="1">
      <alignment horizontal="center" vertical="center" wrapText="1"/>
    </xf>
  </cellXfs>
  <cellStyles count="5">
    <cellStyle name="Euro" xfId="3" xr:uid="{00000000-0005-0000-0000-000031000000}"/>
    <cellStyle name="常规" xfId="0" builtinId="0"/>
    <cellStyle name="超链接" xfId="2" builtinId="8"/>
    <cellStyle name="千位分隔" xfId="1" builtinId="3"/>
    <cellStyle name="样式 1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="80" zoomScaleNormal="80" workbookViewId="0">
      <selection activeCell="N12" sqref="N12"/>
    </sheetView>
  </sheetViews>
  <sheetFormatPr defaultColWidth="12.90625" defaultRowHeight="16.5" x14ac:dyDescent="0.25"/>
  <cols>
    <col min="1" max="1" width="21" style="1" customWidth="1"/>
    <col min="2" max="2" width="24.26953125" style="1" customWidth="1"/>
    <col min="3" max="3" width="19.81640625" style="1" customWidth="1"/>
    <col min="4" max="4" width="11.54296875" style="1" customWidth="1"/>
    <col min="5" max="5" width="12.7265625" style="1" hidden="1" customWidth="1"/>
    <col min="6" max="6" width="12.36328125" style="1" customWidth="1"/>
    <col min="7" max="7" width="18.7265625" style="1" customWidth="1"/>
    <col min="8" max="8" width="13.6328125" style="1" customWidth="1"/>
    <col min="9" max="9" width="4.90625" style="1" customWidth="1"/>
    <col min="10" max="10" width="24.6328125" style="1" customWidth="1"/>
    <col min="11" max="11" width="52.81640625" style="2" customWidth="1"/>
    <col min="12" max="16384" width="12.90625" style="1"/>
  </cols>
  <sheetData>
    <row r="1" spans="1:11" ht="34" customHeight="1" x14ac:dyDescent="0.25">
      <c r="A1" s="3" t="s">
        <v>0</v>
      </c>
      <c r="B1" s="85" t="s">
        <v>51</v>
      </c>
      <c r="C1" s="39"/>
      <c r="D1" s="39"/>
      <c r="E1" s="39"/>
      <c r="F1" s="40"/>
      <c r="G1" s="4" t="s">
        <v>1</v>
      </c>
      <c r="H1" s="85" t="s">
        <v>50</v>
      </c>
      <c r="I1" s="40"/>
      <c r="J1" s="18" t="s">
        <v>2</v>
      </c>
      <c r="K1" s="87">
        <v>15210692834</v>
      </c>
    </row>
    <row r="2" spans="1:11" x14ac:dyDescent="0.25">
      <c r="A2" s="3" t="s">
        <v>3</v>
      </c>
      <c r="B2" s="85" t="s">
        <v>52</v>
      </c>
      <c r="C2" s="39"/>
      <c r="D2" s="39"/>
      <c r="E2" s="39"/>
      <c r="F2" s="40"/>
      <c r="G2" s="4" t="s">
        <v>4</v>
      </c>
      <c r="H2" s="85" t="s">
        <v>48</v>
      </c>
      <c r="I2" s="40"/>
      <c r="J2" s="18" t="s">
        <v>2</v>
      </c>
      <c r="K2" s="19"/>
    </row>
    <row r="3" spans="1:11" x14ac:dyDescent="0.25">
      <c r="A3" s="3" t="s">
        <v>5</v>
      </c>
      <c r="B3" s="84" t="s">
        <v>46</v>
      </c>
      <c r="C3" s="5" t="s">
        <v>6</v>
      </c>
      <c r="D3" s="41">
        <v>19</v>
      </c>
      <c r="E3" s="42"/>
      <c r="F3" s="43"/>
      <c r="G3" s="6" t="s">
        <v>7</v>
      </c>
      <c r="H3" s="44"/>
      <c r="I3" s="45"/>
      <c r="J3" s="7" t="s">
        <v>8</v>
      </c>
      <c r="K3" s="86" t="s">
        <v>49</v>
      </c>
    </row>
    <row r="4" spans="1:11" x14ac:dyDescent="0.25">
      <c r="A4" s="3" t="s">
        <v>9</v>
      </c>
      <c r="B4" s="84" t="s">
        <v>47</v>
      </c>
      <c r="C4" s="5" t="s">
        <v>10</v>
      </c>
      <c r="D4" s="94" t="s">
        <v>11</v>
      </c>
      <c r="E4" s="95"/>
      <c r="F4" s="96"/>
      <c r="G4" s="46" t="s">
        <v>2</v>
      </c>
      <c r="H4" s="47"/>
      <c r="I4" s="48">
        <v>13520087621</v>
      </c>
      <c r="J4" s="49"/>
      <c r="K4" s="50"/>
    </row>
    <row r="5" spans="1:11" x14ac:dyDescent="0.25">
      <c r="A5" s="51" t="s">
        <v>12</v>
      </c>
      <c r="B5" s="52"/>
      <c r="C5" s="52"/>
      <c r="D5" s="52"/>
      <c r="E5" s="52"/>
      <c r="F5" s="52"/>
      <c r="G5" s="52"/>
      <c r="H5" s="52"/>
      <c r="I5" s="52"/>
      <c r="J5" s="52"/>
      <c r="K5" s="53"/>
    </row>
    <row r="6" spans="1:11" x14ac:dyDescent="0.25">
      <c r="A6" s="54" t="s">
        <v>13</v>
      </c>
      <c r="B6" s="55"/>
      <c r="C6" s="8" t="s">
        <v>14</v>
      </c>
      <c r="D6" s="56" t="s">
        <v>15</v>
      </c>
      <c r="E6" s="57"/>
      <c r="F6" s="56" t="s">
        <v>16</v>
      </c>
      <c r="G6" s="57"/>
      <c r="H6" s="58" t="s">
        <v>17</v>
      </c>
      <c r="I6" s="59"/>
      <c r="J6" s="20" t="s">
        <v>18</v>
      </c>
      <c r="K6" s="21" t="s">
        <v>19</v>
      </c>
    </row>
    <row r="7" spans="1:11" x14ac:dyDescent="0.25">
      <c r="A7" s="80" t="s">
        <v>20</v>
      </c>
      <c r="B7" s="10" t="s">
        <v>21</v>
      </c>
      <c r="C7" s="11" t="s">
        <v>22</v>
      </c>
      <c r="D7" s="60">
        <v>11</v>
      </c>
      <c r="E7" s="61"/>
      <c r="F7" s="62" t="s">
        <v>23</v>
      </c>
      <c r="G7" s="63"/>
      <c r="H7" s="64">
        <v>900</v>
      </c>
      <c r="I7" s="65"/>
      <c r="J7" s="22">
        <f>D7*H7</f>
        <v>9900</v>
      </c>
      <c r="K7" s="23" t="s">
        <v>24</v>
      </c>
    </row>
    <row r="8" spans="1:11" x14ac:dyDescent="0.25">
      <c r="A8" s="80"/>
      <c r="B8" s="10" t="s">
        <v>21</v>
      </c>
      <c r="C8" s="11" t="s">
        <v>22</v>
      </c>
      <c r="D8" s="60">
        <v>4</v>
      </c>
      <c r="E8" s="61"/>
      <c r="F8" s="62" t="s">
        <v>23</v>
      </c>
      <c r="G8" s="63"/>
      <c r="H8" s="64">
        <v>1000</v>
      </c>
      <c r="I8" s="65"/>
      <c r="J8" s="22">
        <f>D8*H8</f>
        <v>4000</v>
      </c>
      <c r="K8" s="97" t="s">
        <v>59</v>
      </c>
    </row>
    <row r="9" spans="1:11" x14ac:dyDescent="0.25">
      <c r="A9" s="66" t="s">
        <v>25</v>
      </c>
      <c r="B9" s="67"/>
      <c r="C9" s="67"/>
      <c r="D9" s="67"/>
      <c r="E9" s="67"/>
      <c r="F9" s="67"/>
      <c r="G9" s="67"/>
      <c r="H9" s="67"/>
      <c r="I9" s="68"/>
      <c r="J9" s="24">
        <f>SUM(J7:J8)</f>
        <v>13900</v>
      </c>
      <c r="K9" s="25"/>
    </row>
    <row r="10" spans="1:11" x14ac:dyDescent="0.25">
      <c r="A10" s="54" t="s">
        <v>13</v>
      </c>
      <c r="B10" s="55"/>
      <c r="C10" s="8" t="s">
        <v>27</v>
      </c>
      <c r="D10" s="56" t="s">
        <v>15</v>
      </c>
      <c r="E10" s="57"/>
      <c r="F10" s="56" t="s">
        <v>16</v>
      </c>
      <c r="G10" s="57"/>
      <c r="H10" s="56" t="s">
        <v>17</v>
      </c>
      <c r="I10" s="57"/>
      <c r="J10" s="20" t="s">
        <v>18</v>
      </c>
      <c r="K10" s="21" t="s">
        <v>19</v>
      </c>
    </row>
    <row r="11" spans="1:11" x14ac:dyDescent="0.25">
      <c r="A11" s="9" t="s">
        <v>28</v>
      </c>
      <c r="B11" s="93" t="s">
        <v>58</v>
      </c>
      <c r="C11" s="12" t="s">
        <v>29</v>
      </c>
      <c r="D11" s="13">
        <v>15</v>
      </c>
      <c r="E11" s="12" t="s">
        <v>30</v>
      </c>
      <c r="F11" s="13">
        <v>2</v>
      </c>
      <c r="G11" s="12" t="s">
        <v>31</v>
      </c>
      <c r="H11" s="13">
        <v>600</v>
      </c>
      <c r="I11" s="28" t="s">
        <v>26</v>
      </c>
      <c r="J11" s="22">
        <f>D11*F11*H11</f>
        <v>18000</v>
      </c>
      <c r="K11" s="90" t="s">
        <v>57</v>
      </c>
    </row>
    <row r="12" spans="1:11" x14ac:dyDescent="0.25">
      <c r="A12" s="66" t="s">
        <v>25</v>
      </c>
      <c r="B12" s="67"/>
      <c r="C12" s="67"/>
      <c r="D12" s="67"/>
      <c r="E12" s="67"/>
      <c r="F12" s="67"/>
      <c r="G12" s="67"/>
      <c r="H12" s="67"/>
      <c r="I12" s="68"/>
      <c r="J12" s="24">
        <f>SUM(J11:J11)</f>
        <v>18000</v>
      </c>
      <c r="K12" s="25"/>
    </row>
    <row r="13" spans="1:11" x14ac:dyDescent="0.25">
      <c r="A13" s="54" t="s">
        <v>13</v>
      </c>
      <c r="B13" s="55"/>
      <c r="C13" s="8" t="s">
        <v>32</v>
      </c>
      <c r="D13" s="56" t="s">
        <v>15</v>
      </c>
      <c r="E13" s="57"/>
      <c r="F13" s="56" t="s">
        <v>16</v>
      </c>
      <c r="G13" s="57"/>
      <c r="H13" s="56" t="s">
        <v>17</v>
      </c>
      <c r="I13" s="57"/>
      <c r="J13" s="20" t="s">
        <v>18</v>
      </c>
      <c r="K13" s="21" t="s">
        <v>19</v>
      </c>
    </row>
    <row r="14" spans="1:11" x14ac:dyDescent="0.25">
      <c r="A14" s="81"/>
      <c r="B14" s="14" t="s">
        <v>33</v>
      </c>
      <c r="C14" s="89" t="s">
        <v>56</v>
      </c>
      <c r="D14" s="60">
        <v>19</v>
      </c>
      <c r="E14" s="61"/>
      <c r="F14" s="60" t="s">
        <v>23</v>
      </c>
      <c r="G14" s="61"/>
      <c r="H14" s="91">
        <v>138</v>
      </c>
      <c r="I14" s="29" t="s">
        <v>26</v>
      </c>
      <c r="J14" s="22">
        <f>D14*H14</f>
        <v>2622</v>
      </c>
      <c r="K14" s="88" t="s">
        <v>54</v>
      </c>
    </row>
    <row r="15" spans="1:11" x14ac:dyDescent="0.25">
      <c r="A15" s="81"/>
      <c r="B15" s="14" t="s">
        <v>33</v>
      </c>
      <c r="C15" s="14" t="s">
        <v>34</v>
      </c>
      <c r="D15" s="60">
        <v>19</v>
      </c>
      <c r="E15" s="61"/>
      <c r="F15" s="60" t="s">
        <v>23</v>
      </c>
      <c r="G15" s="61"/>
      <c r="H15" s="91">
        <v>138</v>
      </c>
      <c r="I15" s="29" t="s">
        <v>26</v>
      </c>
      <c r="J15" s="22">
        <f>D15*H15</f>
        <v>2622</v>
      </c>
      <c r="K15" s="88" t="s">
        <v>55</v>
      </c>
    </row>
    <row r="16" spans="1:11" x14ac:dyDescent="0.25">
      <c r="A16" s="66" t="s">
        <v>25</v>
      </c>
      <c r="B16" s="67"/>
      <c r="C16" s="67"/>
      <c r="D16" s="67"/>
      <c r="E16" s="67"/>
      <c r="F16" s="67"/>
      <c r="G16" s="67"/>
      <c r="H16" s="67"/>
      <c r="I16" s="68"/>
      <c r="J16" s="24">
        <f>SUM(J14:J15)</f>
        <v>5244</v>
      </c>
      <c r="K16" s="25"/>
    </row>
    <row r="17" spans="1:11" x14ac:dyDescent="0.25">
      <c r="A17" s="54" t="s">
        <v>13</v>
      </c>
      <c r="B17" s="55"/>
      <c r="C17" s="8" t="s">
        <v>32</v>
      </c>
      <c r="D17" s="56" t="s">
        <v>15</v>
      </c>
      <c r="E17" s="57"/>
      <c r="F17" s="56" t="s">
        <v>16</v>
      </c>
      <c r="G17" s="57"/>
      <c r="H17" s="56" t="s">
        <v>17</v>
      </c>
      <c r="I17" s="57"/>
      <c r="J17" s="20" t="s">
        <v>18</v>
      </c>
      <c r="K17" s="21" t="s">
        <v>19</v>
      </c>
    </row>
    <row r="18" spans="1:11" x14ac:dyDescent="0.25">
      <c r="A18" s="16" t="s">
        <v>35</v>
      </c>
      <c r="B18" s="14" t="s">
        <v>36</v>
      </c>
      <c r="C18" s="15" t="s">
        <v>35</v>
      </c>
      <c r="D18" s="60">
        <v>1</v>
      </c>
      <c r="E18" s="61"/>
      <c r="F18" s="60" t="s">
        <v>23</v>
      </c>
      <c r="G18" s="61"/>
      <c r="H18" s="17">
        <v>600</v>
      </c>
      <c r="I18" s="28" t="s">
        <v>26</v>
      </c>
      <c r="J18" s="26">
        <f>H18*D18</f>
        <v>600</v>
      </c>
      <c r="K18" s="98" t="s">
        <v>53</v>
      </c>
    </row>
    <row r="19" spans="1:11" x14ac:dyDescent="0.25">
      <c r="A19" s="66" t="s">
        <v>25</v>
      </c>
      <c r="B19" s="67"/>
      <c r="C19" s="67"/>
      <c r="D19" s="67"/>
      <c r="E19" s="67"/>
      <c r="F19" s="67"/>
      <c r="G19" s="67"/>
      <c r="H19" s="67"/>
      <c r="I19" s="68"/>
      <c r="J19" s="24">
        <f>SUM(J18:J18)</f>
        <v>600</v>
      </c>
      <c r="K19" s="25"/>
    </row>
    <row r="20" spans="1:11" x14ac:dyDescent="0.25">
      <c r="A20" s="54" t="s">
        <v>13</v>
      </c>
      <c r="B20" s="55"/>
      <c r="C20" s="8" t="s">
        <v>32</v>
      </c>
      <c r="D20" s="56" t="s">
        <v>15</v>
      </c>
      <c r="E20" s="57"/>
      <c r="F20" s="56" t="s">
        <v>16</v>
      </c>
      <c r="G20" s="57"/>
      <c r="H20" s="56" t="s">
        <v>17</v>
      </c>
      <c r="I20" s="57"/>
      <c r="J20" s="20" t="s">
        <v>18</v>
      </c>
      <c r="K20" s="21" t="s">
        <v>19</v>
      </c>
    </row>
    <row r="21" spans="1:11" x14ac:dyDescent="0.25">
      <c r="A21" s="82" t="s">
        <v>38</v>
      </c>
      <c r="B21" s="14" t="s">
        <v>39</v>
      </c>
      <c r="C21" s="11" t="s">
        <v>37</v>
      </c>
      <c r="D21" s="69">
        <v>1</v>
      </c>
      <c r="E21" s="69"/>
      <c r="F21" s="60" t="s">
        <v>23</v>
      </c>
      <c r="G21" s="61"/>
      <c r="H21" s="92">
        <v>2000</v>
      </c>
      <c r="I21" s="29" t="s">
        <v>26</v>
      </c>
      <c r="J21" s="22">
        <f>D21*H21</f>
        <v>2000</v>
      </c>
      <c r="K21" s="88" t="s">
        <v>60</v>
      </c>
    </row>
    <row r="22" spans="1:11" x14ac:dyDescent="0.25">
      <c r="A22" s="83"/>
      <c r="B22" s="14" t="s">
        <v>40</v>
      </c>
      <c r="C22" s="11" t="s">
        <v>37</v>
      </c>
      <c r="D22" s="14">
        <v>33</v>
      </c>
      <c r="E22" s="14"/>
      <c r="F22" s="60" t="s">
        <v>23</v>
      </c>
      <c r="G22" s="61"/>
      <c r="H22" s="92">
        <v>1000</v>
      </c>
      <c r="I22" s="29" t="s">
        <v>26</v>
      </c>
      <c r="J22" s="22">
        <f>D22*H22</f>
        <v>33000</v>
      </c>
      <c r="K22" s="27" t="s">
        <v>41</v>
      </c>
    </row>
    <row r="23" spans="1:11" x14ac:dyDescent="0.25">
      <c r="A23" s="66" t="s">
        <v>25</v>
      </c>
      <c r="B23" s="67"/>
      <c r="C23" s="67"/>
      <c r="D23" s="67"/>
      <c r="E23" s="67"/>
      <c r="F23" s="67"/>
      <c r="G23" s="67"/>
      <c r="H23" s="67"/>
      <c r="I23" s="68"/>
      <c r="J23" s="24">
        <f>SUM(J21:J22)</f>
        <v>35000</v>
      </c>
      <c r="K23" s="25"/>
    </row>
    <row r="24" spans="1:11" x14ac:dyDescent="0.25">
      <c r="A24" s="70" t="s">
        <v>42</v>
      </c>
      <c r="B24" s="71"/>
      <c r="C24" s="71"/>
      <c r="D24" s="71"/>
      <c r="E24" s="71"/>
      <c r="F24" s="71"/>
      <c r="G24" s="71"/>
      <c r="H24" s="71"/>
      <c r="I24" s="72"/>
      <c r="J24" s="30">
        <f>J9+J12+J16+J19+J23</f>
        <v>72744</v>
      </c>
      <c r="K24" s="31"/>
    </row>
    <row r="25" spans="1:11" ht="17" customHeight="1" x14ac:dyDescent="0.25">
      <c r="A25" s="73" t="s">
        <v>43</v>
      </c>
      <c r="B25" s="73"/>
      <c r="C25" s="73"/>
      <c r="D25" s="73"/>
      <c r="E25" s="73"/>
      <c r="F25" s="73"/>
      <c r="G25" s="73"/>
      <c r="H25" s="73"/>
      <c r="I25" s="32">
        <v>0.06</v>
      </c>
      <c r="J25" s="33">
        <f>J24*I25</f>
        <v>4364.6399999999994</v>
      </c>
      <c r="K25" s="34"/>
    </row>
    <row r="26" spans="1:11" x14ac:dyDescent="0.25">
      <c r="A26" s="74" t="s">
        <v>44</v>
      </c>
      <c r="B26" s="75"/>
      <c r="C26" s="75"/>
      <c r="D26" s="75"/>
      <c r="E26" s="75"/>
      <c r="F26" s="75"/>
      <c r="G26" s="75"/>
      <c r="H26" s="75"/>
      <c r="I26" s="76"/>
      <c r="J26" s="35">
        <f>(J24+J25)*6%</f>
        <v>4626.5183999999999</v>
      </c>
      <c r="K26" s="36"/>
    </row>
    <row r="27" spans="1:11" x14ac:dyDescent="0.25">
      <c r="A27" s="77" t="s">
        <v>45</v>
      </c>
      <c r="B27" s="78"/>
      <c r="C27" s="78"/>
      <c r="D27" s="78"/>
      <c r="E27" s="78"/>
      <c r="F27" s="78"/>
      <c r="G27" s="78"/>
      <c r="H27" s="78"/>
      <c r="I27" s="79"/>
      <c r="J27" s="37">
        <f>SUM(J24:J26)</f>
        <v>81735.1584</v>
      </c>
      <c r="K27" s="38"/>
    </row>
  </sheetData>
  <mergeCells count="57">
    <mergeCell ref="F22:G22"/>
    <mergeCell ref="A23:I23"/>
    <mergeCell ref="A24:I24"/>
    <mergeCell ref="A25:H25"/>
    <mergeCell ref="A26:I26"/>
    <mergeCell ref="A27:I27"/>
    <mergeCell ref="A7:A8"/>
    <mergeCell ref="A14:A15"/>
    <mergeCell ref="A21:A22"/>
    <mergeCell ref="A19:I19"/>
    <mergeCell ref="A20:B20"/>
    <mergeCell ref="D20:E20"/>
    <mergeCell ref="F20:G20"/>
    <mergeCell ref="H20:I20"/>
    <mergeCell ref="D21:E21"/>
    <mergeCell ref="F21:G21"/>
    <mergeCell ref="D18:E18"/>
    <mergeCell ref="F18:G18"/>
    <mergeCell ref="A17:B17"/>
    <mergeCell ref="D17:E17"/>
    <mergeCell ref="F17:G17"/>
    <mergeCell ref="H17:I17"/>
    <mergeCell ref="D15:E15"/>
    <mergeCell ref="F15:G15"/>
    <mergeCell ref="A16:I16"/>
    <mergeCell ref="A12:I12"/>
    <mergeCell ref="A13:B13"/>
    <mergeCell ref="D13:E13"/>
    <mergeCell ref="F13:G13"/>
    <mergeCell ref="H13:I13"/>
    <mergeCell ref="D14:E14"/>
    <mergeCell ref="F14:G14"/>
    <mergeCell ref="A10:B10"/>
    <mergeCell ref="D10:E10"/>
    <mergeCell ref="F10:G10"/>
    <mergeCell ref="H10:I10"/>
    <mergeCell ref="A9:I9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B1:F1"/>
    <mergeCell ref="H1:I1"/>
    <mergeCell ref="B2:F2"/>
    <mergeCell ref="H2:I2"/>
    <mergeCell ref="D3:F3"/>
    <mergeCell ref="H3:I3"/>
    <mergeCell ref="D4:F4"/>
    <mergeCell ref="G4:H4"/>
    <mergeCell ref="I4:K4"/>
  </mergeCells>
  <phoneticPr fontId="19" type="noConversion"/>
  <dataValidations count="4">
    <dataValidation type="list" allowBlank="1" showInputMessage="1" showErrorMessage="1" sqref="C7:C8" xr:uid="{00000000-0002-0000-0000-000001000000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1" xr:uid="{00000000-0002-0000-0000-000003000000}">
      <formula1>"高级大床,高级双床,豪华大床,豪华双床,行政大床,行政双床,小套房,加床,加餐,WIFI,单人房差,其他"</formula1>
    </dataValidation>
    <dataValidation type="list" allowBlank="1" showInputMessage="1" showErrorMessage="1" sqref="C18" xr:uid="{00000000-0002-0000-0000-000006000000}">
      <formula1>"工作人员,餐费,住宿,交通,通信费,导游超时费,其他"</formula1>
    </dataValidation>
    <dataValidation type="list" allowBlank="1" showInputMessage="1" showErrorMessage="1" sqref="C14:C15" xr:uid="{00000000-0002-0000-0000-000004000000}">
      <formula1>"酒店早餐,自助午餐,围桌午餐,自助晚餐,围桌晚餐,鸡尾酒会,酒水,特色餐,其他"</formula1>
    </dataValidation>
  </dataValidations>
  <hyperlinks>
    <hyperlink ref="D4" r:id="rId1" tooltip="mailto:zhangzhaojie@cct.cn" xr:uid="{00000000-0004-0000-0000-000000000000}"/>
  </hyperlink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来 张</cp:lastModifiedBy>
  <dcterms:created xsi:type="dcterms:W3CDTF">2023-05-12T11:15:00Z</dcterms:created>
  <dcterms:modified xsi:type="dcterms:W3CDTF">2025-05-30T01:53:36Z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80B1CD97051F4FBC855FED9CB5FF1E59_12</vt:lpwstr>
  </property>
</Properties>
</file>