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00"/>
  </bookViews>
  <sheets>
    <sheet name="结算" sheetId="1" r:id="rId1"/>
  </sheets>
  <calcPr calcId="152511"/>
  <fileRecoveryPr repairLoad="1"/>
</workbook>
</file>

<file path=xl/calcChain.xml><?xml version="1.0" encoding="utf-8"?>
<calcChain xmlns="http://schemas.openxmlformats.org/spreadsheetml/2006/main">
  <c r="H30" i="1" l="1"/>
  <c r="H29" i="1"/>
  <c r="H31" i="1"/>
  <c r="H28" i="1"/>
  <c r="H21" i="1"/>
  <c r="H20" i="1"/>
  <c r="H18" i="1" l="1"/>
  <c r="H8" i="1"/>
  <c r="H27" i="1"/>
  <c r="H26" i="1"/>
  <c r="H25" i="1"/>
  <c r="H24" i="1"/>
  <c r="H23" i="1"/>
  <c r="H22" i="1"/>
  <c r="H19" i="1"/>
  <c r="H17" i="1"/>
  <c r="H16" i="1"/>
  <c r="H15" i="1"/>
  <c r="H14" i="1"/>
  <c r="H13" i="1"/>
  <c r="H12" i="1"/>
  <c r="H11" i="1"/>
  <c r="H10" i="1"/>
  <c r="H9" i="1"/>
  <c r="H7" i="1"/>
  <c r="H6" i="1"/>
  <c r="H5" i="1"/>
  <c r="E9" i="1" l="1"/>
  <c r="E16" i="1" l="1"/>
  <c r="E21" i="1"/>
  <c r="E22" i="1" l="1"/>
  <c r="E14" i="1"/>
  <c r="E13" i="1" l="1"/>
  <c r="E12" i="1"/>
  <c r="E15" i="1"/>
  <c r="E11" i="1" l="1"/>
  <c r="E23" i="1"/>
  <c r="E20" i="1" l="1"/>
  <c r="E26" i="1"/>
  <c r="E27" i="1"/>
  <c r="E6" i="1"/>
  <c r="E25" i="1" l="1"/>
  <c r="E24" i="1"/>
  <c r="E10" i="1"/>
  <c r="E19" i="1" l="1"/>
  <c r="E8" i="1"/>
  <c r="E7" i="1"/>
  <c r="E5" i="1" l="1"/>
  <c r="E17" i="1"/>
  <c r="E28" i="1" l="1"/>
  <c r="E29" i="1" l="1"/>
  <c r="E30" i="1" s="1"/>
  <c r="E31" i="1" s="1"/>
</calcChain>
</file>

<file path=xl/sharedStrings.xml><?xml version="1.0" encoding="utf-8"?>
<sst xmlns="http://schemas.openxmlformats.org/spreadsheetml/2006/main" count="52" uniqueCount="49">
  <si>
    <t>项目</t>
    <rPh sb="0" eb="1">
      <t>xiang m</t>
    </rPh>
    <phoneticPr fontId="3" type="noConversion"/>
  </si>
  <si>
    <t>描述</t>
    <rPh sb="0" eb="1">
      <t>miao shu</t>
    </rPh>
    <phoneticPr fontId="3" type="noConversion"/>
  </si>
  <si>
    <t>单价</t>
    <rPh sb="0" eb="1">
      <t>dan jia</t>
    </rPh>
    <phoneticPr fontId="3" type="noConversion"/>
  </si>
  <si>
    <t>数量</t>
    <rPh sb="0" eb="1">
      <t>shu liang</t>
    </rPh>
    <phoneticPr fontId="3" type="noConversion"/>
  </si>
  <si>
    <t>小计</t>
    <rPh sb="0" eb="1">
      <t>he ji</t>
    </rPh>
    <phoneticPr fontId="3" type="noConversion"/>
  </si>
  <si>
    <t>Quotations</t>
    <phoneticPr fontId="3" type="noConversion"/>
  </si>
  <si>
    <t xml:space="preserve">Project No.：
</t>
    <phoneticPr fontId="3" type="noConversion"/>
  </si>
  <si>
    <t>接送用车</t>
    <phoneticPr fontId="3" type="noConversion"/>
  </si>
  <si>
    <t>讲台花</t>
    <phoneticPr fontId="3" type="noConversion"/>
  </si>
  <si>
    <t>茶水</t>
    <phoneticPr fontId="3" type="noConversion"/>
  </si>
  <si>
    <t>劳务费</t>
    <phoneticPr fontId="3" type="noConversion"/>
  </si>
  <si>
    <t>酒店</t>
    <phoneticPr fontId="3" type="noConversion"/>
  </si>
  <si>
    <t>全陪费用</t>
    <phoneticPr fontId="3" type="noConversion"/>
  </si>
  <si>
    <t>当地工作人员</t>
    <phoneticPr fontId="3" type="noConversion"/>
  </si>
  <si>
    <t>会场布置</t>
    <phoneticPr fontId="3" type="noConversion"/>
  </si>
  <si>
    <t>客户交通费</t>
    <phoneticPr fontId="3" type="noConversion"/>
  </si>
  <si>
    <t>物料费</t>
    <phoneticPr fontId="3" type="noConversion"/>
  </si>
  <si>
    <t>桌卡</t>
    <phoneticPr fontId="3" type="noConversion"/>
  </si>
  <si>
    <t>条幅</t>
    <phoneticPr fontId="3" type="noConversion"/>
  </si>
  <si>
    <t>TOTAL</t>
    <phoneticPr fontId="3" type="noConversion"/>
  </si>
  <si>
    <t>合计</t>
    <phoneticPr fontId="3" type="noConversion"/>
  </si>
  <si>
    <t xml:space="preserve">                                                                税费</t>
    <phoneticPr fontId="3" type="noConversion"/>
  </si>
  <si>
    <t>易拉宝</t>
    <phoneticPr fontId="3" type="noConversion"/>
  </si>
  <si>
    <t>背景板</t>
    <phoneticPr fontId="3" type="noConversion"/>
  </si>
  <si>
    <t>当地客户往返交通</t>
    <phoneticPr fontId="3" type="noConversion"/>
  </si>
  <si>
    <t>房间，机票</t>
    <phoneticPr fontId="3" type="noConversion"/>
  </si>
  <si>
    <t xml:space="preserve">Date:2017.07.01
</t>
    <phoneticPr fontId="3" type="noConversion"/>
  </si>
  <si>
    <t>Project Name：Legalon专家沙龙会（昆明）</t>
    <phoneticPr fontId="3" type="noConversion"/>
  </si>
  <si>
    <t>昆明沙龙会 （人数20）</t>
    <phoneticPr fontId="3" type="noConversion"/>
  </si>
  <si>
    <t>讲义、邀请函</t>
    <phoneticPr fontId="3" type="noConversion"/>
  </si>
  <si>
    <t>讲者2人1000，主席1500*2，嘉宾500*4</t>
    <phoneticPr fontId="3" type="noConversion"/>
  </si>
  <si>
    <t>外地讲者1人机票（武汉-昆明往返）</t>
    <phoneticPr fontId="3" type="noConversion"/>
  </si>
  <si>
    <t>北京-昆明往返</t>
    <phoneticPr fontId="3" type="noConversion"/>
  </si>
  <si>
    <t>午餐</t>
    <phoneticPr fontId="3" type="noConversion"/>
  </si>
  <si>
    <t>晚餐</t>
    <phoneticPr fontId="3" type="noConversion"/>
  </si>
  <si>
    <t>外地客户抵达日晚餐</t>
    <phoneticPr fontId="3" type="noConversion"/>
  </si>
  <si>
    <t>附近高铁票（贵阳-昆明往返）二等座</t>
    <phoneticPr fontId="3" type="noConversion"/>
  </si>
  <si>
    <t>接送机（武汉） 帕萨特</t>
    <phoneticPr fontId="3" type="noConversion"/>
  </si>
  <si>
    <t>接送站（高铁）-帕萨特</t>
    <phoneticPr fontId="3" type="noConversion"/>
  </si>
  <si>
    <t>标间房（含早）</t>
    <phoneticPr fontId="3" type="noConversion"/>
  </si>
  <si>
    <t>会场（索菲特）</t>
    <phoneticPr fontId="3" type="noConversion"/>
  </si>
  <si>
    <t>上午半天 81平米</t>
    <phoneticPr fontId="3" type="noConversion"/>
  </si>
  <si>
    <t>投影5000</t>
    <phoneticPr fontId="3" type="noConversion"/>
  </si>
  <si>
    <t>大床房（含早）</t>
    <phoneticPr fontId="3" type="noConversion"/>
  </si>
  <si>
    <t>服务费</t>
    <phoneticPr fontId="3" type="noConversion"/>
  </si>
  <si>
    <t>大堂吧消费</t>
    <phoneticPr fontId="3" type="noConversion"/>
  </si>
  <si>
    <t>用餐</t>
    <phoneticPr fontId="3" type="noConversion"/>
  </si>
  <si>
    <t>田德英</t>
    <phoneticPr fontId="3" type="noConversion"/>
  </si>
  <si>
    <t>陈启明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</si>
</sst>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;[Red]#,##0"/>
    <numFmt numFmtId="177" formatCode="0_);[Red]\(0\)"/>
    <numFmt numFmtId="178" formatCode="0.00_);[Red]\(0.00\)"/>
  </numFmts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Arial Unicode MS"/>
      <family val="2"/>
      <charset val="134"/>
    </font>
    <font>
      <sz val="9"/>
      <name val="宋体"/>
      <family val="3"/>
      <charset val="134"/>
    </font>
    <font>
      <sz val="9"/>
      <name val="Arial Unicode MS"/>
      <family val="2"/>
      <charset val="134"/>
    </font>
    <font>
      <b/>
      <sz val="9"/>
      <color theme="0"/>
      <name val="Arial Unicode MS"/>
      <family val="2"/>
      <charset val="134"/>
    </font>
    <font>
      <b/>
      <sz val="9"/>
      <name val="Arial Unicode MS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177" fontId="4" fillId="0" borderId="1" xfId="0" applyNumberFormat="1" applyFont="1" applyBorder="1" applyAlignment="1">
      <alignment horizontal="left" wrapText="1"/>
    </xf>
    <xf numFmtId="176" fontId="4" fillId="0" borderId="1" xfId="0" applyNumberFormat="1" applyFont="1" applyBorder="1" applyAlignment="1">
      <alignment wrapText="1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vertical="center" wrapText="1"/>
    </xf>
    <xf numFmtId="14" fontId="6" fillId="3" borderId="4" xfId="0" applyNumberFormat="1" applyFont="1" applyFill="1" applyBorder="1" applyAlignment="1">
      <alignment horizontal="left"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6" fillId="3" borderId="5" xfId="0" applyNumberFormat="1" applyFont="1" applyFill="1" applyBorder="1" applyAlignment="1">
      <alignment vertical="center" wrapText="1"/>
    </xf>
    <xf numFmtId="176" fontId="4" fillId="4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 wrapText="1"/>
    </xf>
    <xf numFmtId="176" fontId="4" fillId="0" borderId="0" xfId="0" applyNumberFormat="1" applyFont="1"/>
    <xf numFmtId="176" fontId="4" fillId="0" borderId="0" xfId="0" applyNumberFormat="1" applyFont="1" applyFill="1"/>
    <xf numFmtId="177" fontId="4" fillId="0" borderId="0" xfId="0" applyNumberFormat="1" applyFont="1"/>
    <xf numFmtId="176" fontId="4" fillId="0" borderId="0" xfId="0" applyNumberFormat="1" applyFont="1" applyAlignment="1">
      <alignment horizontal="center"/>
    </xf>
    <xf numFmtId="14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177" fontId="4" fillId="0" borderId="2" xfId="1" applyNumberFormat="1" applyFont="1" applyFill="1" applyBorder="1" applyAlignment="1">
      <alignment horizontal="right" vertical="center" wrapText="1" shrinkToFit="1"/>
    </xf>
    <xf numFmtId="176" fontId="4" fillId="0" borderId="5" xfId="0" applyNumberFormat="1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left" vertical="center" wrapText="1"/>
    </xf>
    <xf numFmtId="176" fontId="4" fillId="4" borderId="6" xfId="0" applyNumberFormat="1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left" vertical="center" wrapText="1"/>
    </xf>
    <xf numFmtId="176" fontId="4" fillId="4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Border="1"/>
    <xf numFmtId="176" fontId="4" fillId="0" borderId="6" xfId="0" applyNumberFormat="1" applyFont="1" applyFill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left" vertical="center" wrapText="1"/>
    </xf>
    <xf numFmtId="176" fontId="4" fillId="4" borderId="2" xfId="0" applyNumberFormat="1" applyFont="1" applyFill="1" applyBorder="1" applyAlignment="1">
      <alignment horizontal="left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vertical="center"/>
    </xf>
    <xf numFmtId="176" fontId="4" fillId="4" borderId="2" xfId="0" applyNumberFormat="1" applyFont="1" applyFill="1" applyBorder="1" applyAlignment="1">
      <alignment horizontal="right" vertical="center" wrapText="1"/>
    </xf>
    <xf numFmtId="176" fontId="4" fillId="0" borderId="6" xfId="0" applyNumberFormat="1" applyFont="1" applyFill="1" applyBorder="1" applyAlignment="1">
      <alignment horizontal="left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5" borderId="4" xfId="0" applyNumberFormat="1" applyFont="1" applyFill="1" applyBorder="1" applyAlignment="1">
      <alignment vertical="center" wrapText="1"/>
    </xf>
    <xf numFmtId="177" fontId="5" fillId="2" borderId="9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vertical="center" wrapText="1"/>
    </xf>
    <xf numFmtId="178" fontId="4" fillId="0" borderId="9" xfId="0" applyNumberFormat="1" applyFont="1" applyFill="1" applyBorder="1" applyAlignment="1">
      <alignment vertical="center"/>
    </xf>
    <xf numFmtId="178" fontId="4" fillId="0" borderId="10" xfId="0" applyNumberFormat="1" applyFont="1" applyFill="1" applyBorder="1" applyAlignment="1">
      <alignment vertical="center"/>
    </xf>
    <xf numFmtId="176" fontId="4" fillId="0" borderId="9" xfId="0" applyNumberFormat="1" applyFont="1" applyBorder="1"/>
    <xf numFmtId="176" fontId="4" fillId="5" borderId="2" xfId="0" applyNumberFormat="1" applyFont="1" applyFill="1" applyBorder="1" applyAlignment="1">
      <alignment vertical="center" wrapText="1"/>
    </xf>
    <xf numFmtId="176" fontId="4" fillId="5" borderId="9" xfId="0" applyNumberFormat="1" applyFont="1" applyFill="1" applyBorder="1"/>
    <xf numFmtId="176" fontId="4" fillId="5" borderId="2" xfId="0" applyNumberFormat="1" applyFont="1" applyFill="1" applyBorder="1"/>
    <xf numFmtId="176" fontId="4" fillId="4" borderId="2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left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6" fontId="4" fillId="4" borderId="5" xfId="0" applyNumberFormat="1" applyFont="1" applyFill="1" applyBorder="1" applyAlignment="1">
      <alignment horizontal="center" vertical="center" wrapText="1"/>
    </xf>
    <xf numFmtId="176" fontId="4" fillId="4" borderId="6" xfId="0" applyNumberFormat="1" applyFont="1" applyFill="1" applyBorder="1" applyAlignment="1">
      <alignment horizontal="left" vertical="center" wrapText="1"/>
    </xf>
    <xf numFmtId="176" fontId="4" fillId="4" borderId="8" xfId="0" applyNumberFormat="1" applyFont="1" applyFill="1" applyBorder="1" applyAlignment="1">
      <alignment horizontal="left" vertical="center" wrapText="1"/>
    </xf>
    <xf numFmtId="176" fontId="4" fillId="5" borderId="3" xfId="0" applyNumberFormat="1" applyFont="1" applyFill="1" applyBorder="1" applyAlignment="1">
      <alignment horizontal="center" vertical="center" wrapText="1"/>
    </xf>
    <xf numFmtId="176" fontId="4" fillId="5" borderId="4" xfId="0" applyNumberFormat="1" applyFont="1" applyFill="1" applyBorder="1" applyAlignment="1">
      <alignment horizontal="center" vertical="center" wrapText="1"/>
    </xf>
    <xf numFmtId="176" fontId="4" fillId="5" borderId="5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top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115" zoomScaleNormal="115" workbookViewId="0">
      <selection activeCell="I4" sqref="I4"/>
    </sheetView>
  </sheetViews>
  <sheetFormatPr defaultColWidth="8.90625" defaultRowHeight="13" x14ac:dyDescent="0.35"/>
  <cols>
    <col min="1" max="1" width="31.1796875" style="13" customWidth="1"/>
    <col min="2" max="2" width="37.08984375" style="13" customWidth="1"/>
    <col min="3" max="3" width="10.08984375" style="15" customWidth="1"/>
    <col min="4" max="4" width="10.08984375" style="16" customWidth="1"/>
    <col min="5" max="5" width="11.08984375" style="13" customWidth="1"/>
    <col min="6" max="6" width="13.1796875" style="13" customWidth="1"/>
    <col min="7" max="7" width="8.90625" style="13"/>
    <col min="8" max="8" width="9.90625" style="13" customWidth="1"/>
    <col min="9" max="16384" width="8.90625" style="13"/>
  </cols>
  <sheetData>
    <row r="1" spans="1:8" ht="37.5" customHeight="1" x14ac:dyDescent="0.35">
      <c r="A1" s="46" t="s">
        <v>5</v>
      </c>
      <c r="B1" s="46"/>
      <c r="C1" s="46"/>
      <c r="D1" s="46"/>
      <c r="E1" s="46"/>
    </row>
    <row r="2" spans="1:8" ht="26.25" customHeight="1" x14ac:dyDescent="0.35">
      <c r="A2" s="59" t="s">
        <v>27</v>
      </c>
      <c r="B2" s="59"/>
      <c r="C2" s="1" t="s">
        <v>6</v>
      </c>
      <c r="D2" s="1"/>
      <c r="E2" s="2" t="s">
        <v>26</v>
      </c>
    </row>
    <row r="3" spans="1:8" ht="20.25" customHeight="1" x14ac:dyDescent="0.35">
      <c r="A3" s="3" t="s">
        <v>0</v>
      </c>
      <c r="B3" s="3" t="s">
        <v>1</v>
      </c>
      <c r="C3" s="4" t="s">
        <v>2</v>
      </c>
      <c r="D3" s="3" t="s">
        <v>3</v>
      </c>
      <c r="E3" s="34" t="s">
        <v>4</v>
      </c>
      <c r="F3" s="37" t="s">
        <v>2</v>
      </c>
      <c r="G3" s="3" t="s">
        <v>3</v>
      </c>
      <c r="H3" s="3" t="s">
        <v>4</v>
      </c>
    </row>
    <row r="4" spans="1:8" ht="25.25" customHeight="1" x14ac:dyDescent="0.35">
      <c r="A4" s="5" t="s">
        <v>28</v>
      </c>
      <c r="B4" s="6">
        <v>42924</v>
      </c>
      <c r="C4" s="7"/>
      <c r="D4" s="7"/>
      <c r="E4" s="7"/>
      <c r="F4" s="38"/>
      <c r="G4" s="7"/>
      <c r="H4" s="8"/>
    </row>
    <row r="5" spans="1:8" s="14" customFormat="1" ht="20.149999999999999" customHeight="1" x14ac:dyDescent="0.35">
      <c r="A5" s="47" t="s">
        <v>40</v>
      </c>
      <c r="B5" s="17" t="s">
        <v>41</v>
      </c>
      <c r="C5" s="10">
        <v>4500</v>
      </c>
      <c r="D5" s="12">
        <v>1</v>
      </c>
      <c r="E5" s="35">
        <f>C5*D5</f>
        <v>4500</v>
      </c>
      <c r="F5" s="39">
        <v>4500</v>
      </c>
      <c r="G5" s="12">
        <v>1</v>
      </c>
      <c r="H5" s="20">
        <f>F5*G5</f>
        <v>4500</v>
      </c>
    </row>
    <row r="6" spans="1:8" s="14" customFormat="1" ht="20.149999999999999" customHeight="1" x14ac:dyDescent="0.35">
      <c r="A6" s="48"/>
      <c r="B6" s="17" t="s">
        <v>42</v>
      </c>
      <c r="C6" s="10"/>
      <c r="D6" s="12">
        <v>1</v>
      </c>
      <c r="E6" s="35">
        <f>C6*D6</f>
        <v>0</v>
      </c>
      <c r="F6" s="39"/>
      <c r="G6" s="12">
        <v>1</v>
      </c>
      <c r="H6" s="20">
        <f>F6*G6</f>
        <v>0</v>
      </c>
    </row>
    <row r="7" spans="1:8" s="14" customFormat="1" ht="20.149999999999999" customHeight="1" x14ac:dyDescent="0.35">
      <c r="A7" s="48"/>
      <c r="B7" s="17" t="s">
        <v>8</v>
      </c>
      <c r="C7" s="10"/>
      <c r="D7" s="12">
        <v>0</v>
      </c>
      <c r="E7" s="35">
        <f>C7*D7</f>
        <v>0</v>
      </c>
      <c r="F7" s="39">
        <v>0</v>
      </c>
      <c r="G7" s="12">
        <v>0</v>
      </c>
      <c r="H7" s="20">
        <f>F7*G7</f>
        <v>0</v>
      </c>
    </row>
    <row r="8" spans="1:8" s="14" customFormat="1" ht="20.149999999999999" customHeight="1" x14ac:dyDescent="0.35">
      <c r="A8" s="49"/>
      <c r="B8" s="17" t="s">
        <v>9</v>
      </c>
      <c r="C8" s="10"/>
      <c r="D8" s="12">
        <v>0</v>
      </c>
      <c r="E8" s="35">
        <f>C8*D8</f>
        <v>0</v>
      </c>
      <c r="F8" s="39"/>
      <c r="G8" s="12">
        <v>0</v>
      </c>
      <c r="H8" s="20">
        <f>F8*G8</f>
        <v>0</v>
      </c>
    </row>
    <row r="9" spans="1:8" s="14" customFormat="1" ht="20.149999999999999" customHeight="1" x14ac:dyDescent="0.35">
      <c r="A9" s="47" t="s">
        <v>11</v>
      </c>
      <c r="B9" s="18" t="s">
        <v>43</v>
      </c>
      <c r="C9" s="10">
        <v>900</v>
      </c>
      <c r="D9" s="12">
        <v>2</v>
      </c>
      <c r="E9" s="35">
        <f>C9*D9</f>
        <v>1800</v>
      </c>
      <c r="F9" s="39">
        <v>800</v>
      </c>
      <c r="G9" s="12">
        <v>2</v>
      </c>
      <c r="H9" s="20">
        <f>F9*G9</f>
        <v>1600</v>
      </c>
    </row>
    <row r="10" spans="1:8" ht="20.149999999999999" customHeight="1" x14ac:dyDescent="0.35">
      <c r="A10" s="49"/>
      <c r="B10" s="18" t="s">
        <v>39</v>
      </c>
      <c r="C10" s="10">
        <v>900</v>
      </c>
      <c r="D10" s="19">
        <v>2</v>
      </c>
      <c r="E10" s="35">
        <f t="shared" ref="E10:E26" si="0">C10*D10</f>
        <v>1800</v>
      </c>
      <c r="F10" s="39">
        <v>800</v>
      </c>
      <c r="G10" s="19">
        <v>1</v>
      </c>
      <c r="H10" s="20">
        <f t="shared" ref="H10:H27" si="1">F10*G10</f>
        <v>800</v>
      </c>
    </row>
    <row r="11" spans="1:8" s="14" customFormat="1" ht="20.149999999999999" customHeight="1" x14ac:dyDescent="0.35">
      <c r="A11" s="47" t="s">
        <v>16</v>
      </c>
      <c r="B11" s="21" t="s">
        <v>23</v>
      </c>
      <c r="C11" s="11"/>
      <c r="D11" s="19">
        <v>0</v>
      </c>
      <c r="E11" s="35">
        <f t="shared" si="0"/>
        <v>0</v>
      </c>
      <c r="F11" s="40"/>
      <c r="G11" s="19">
        <v>0</v>
      </c>
      <c r="H11" s="20">
        <f t="shared" si="1"/>
        <v>0</v>
      </c>
    </row>
    <row r="12" spans="1:8" s="14" customFormat="1" ht="20.149999999999999" customHeight="1" x14ac:dyDescent="0.35">
      <c r="A12" s="48"/>
      <c r="B12" s="21" t="s">
        <v>17</v>
      </c>
      <c r="C12" s="11">
        <v>10</v>
      </c>
      <c r="D12" s="19">
        <v>21</v>
      </c>
      <c r="E12" s="35">
        <f t="shared" si="0"/>
        <v>210</v>
      </c>
      <c r="F12" s="40">
        <v>10</v>
      </c>
      <c r="G12" s="19">
        <v>21</v>
      </c>
      <c r="H12" s="20">
        <f t="shared" si="1"/>
        <v>210</v>
      </c>
    </row>
    <row r="13" spans="1:8" s="14" customFormat="1" ht="20.149999999999999" customHeight="1" x14ac:dyDescent="0.35">
      <c r="A13" s="48"/>
      <c r="B13" s="21" t="s">
        <v>18</v>
      </c>
      <c r="C13" s="11">
        <v>300</v>
      </c>
      <c r="D13" s="19">
        <v>0</v>
      </c>
      <c r="E13" s="35">
        <f t="shared" si="0"/>
        <v>0</v>
      </c>
      <c r="F13" s="40">
        <v>300</v>
      </c>
      <c r="G13" s="19">
        <v>0</v>
      </c>
      <c r="H13" s="20">
        <f t="shared" si="1"/>
        <v>0</v>
      </c>
    </row>
    <row r="14" spans="1:8" s="14" customFormat="1" ht="20.149999999999999" customHeight="1" x14ac:dyDescent="0.35">
      <c r="A14" s="48"/>
      <c r="B14" s="23" t="s">
        <v>22</v>
      </c>
      <c r="C14" s="11">
        <v>260</v>
      </c>
      <c r="D14" s="19">
        <v>0</v>
      </c>
      <c r="E14" s="35">
        <f t="shared" si="0"/>
        <v>0</v>
      </c>
      <c r="F14" s="40">
        <v>260</v>
      </c>
      <c r="G14" s="19">
        <v>0</v>
      </c>
      <c r="H14" s="20">
        <f t="shared" si="1"/>
        <v>0</v>
      </c>
    </row>
    <row r="15" spans="1:8" s="14" customFormat="1" ht="20.149999999999999" customHeight="1" x14ac:dyDescent="0.35">
      <c r="A15" s="49"/>
      <c r="B15" s="21" t="s">
        <v>29</v>
      </c>
      <c r="C15" s="11"/>
      <c r="D15" s="19"/>
      <c r="E15" s="35">
        <f t="shared" si="0"/>
        <v>0</v>
      </c>
      <c r="F15" s="40"/>
      <c r="G15" s="19"/>
      <c r="H15" s="20">
        <f t="shared" si="1"/>
        <v>0</v>
      </c>
    </row>
    <row r="16" spans="1:8" s="14" customFormat="1" ht="20.149999999999999" customHeight="1" x14ac:dyDescent="0.35">
      <c r="A16" s="27" t="s">
        <v>34</v>
      </c>
      <c r="B16" s="26" t="s">
        <v>35</v>
      </c>
      <c r="C16" s="11">
        <v>288</v>
      </c>
      <c r="D16" s="19">
        <v>1</v>
      </c>
      <c r="E16" s="35">
        <f t="shared" si="0"/>
        <v>288</v>
      </c>
      <c r="F16" s="40">
        <v>288</v>
      </c>
      <c r="G16" s="19">
        <v>0</v>
      </c>
      <c r="H16" s="20">
        <f t="shared" si="1"/>
        <v>0</v>
      </c>
    </row>
    <row r="17" spans="1:9" ht="20.149999999999999" customHeight="1" x14ac:dyDescent="0.35">
      <c r="A17" s="53" t="s">
        <v>33</v>
      </c>
      <c r="B17" s="45" t="s">
        <v>46</v>
      </c>
      <c r="C17" s="11">
        <v>155</v>
      </c>
      <c r="D17" s="19">
        <v>25</v>
      </c>
      <c r="E17" s="35">
        <f t="shared" si="0"/>
        <v>3875</v>
      </c>
      <c r="F17" s="40">
        <v>120</v>
      </c>
      <c r="G17" s="19">
        <v>20</v>
      </c>
      <c r="H17" s="20">
        <f t="shared" si="1"/>
        <v>2400</v>
      </c>
    </row>
    <row r="18" spans="1:9" s="14" customFormat="1" ht="20.149999999999999" customHeight="1" x14ac:dyDescent="0.35">
      <c r="A18" s="54"/>
      <c r="B18" s="33" t="s">
        <v>45</v>
      </c>
      <c r="C18" s="11"/>
      <c r="D18" s="19"/>
      <c r="E18" s="35"/>
      <c r="F18" s="40">
        <v>356.8</v>
      </c>
      <c r="G18" s="19">
        <v>1</v>
      </c>
      <c r="H18" s="20">
        <f>F18*G18</f>
        <v>356.8</v>
      </c>
    </row>
    <row r="19" spans="1:9" ht="20.149999999999999" customHeight="1" x14ac:dyDescent="0.35">
      <c r="A19" s="9" t="s">
        <v>10</v>
      </c>
      <c r="B19" s="45" t="s">
        <v>30</v>
      </c>
      <c r="C19" s="11">
        <v>7000</v>
      </c>
      <c r="D19" s="19">
        <v>1</v>
      </c>
      <c r="E19" s="35">
        <f t="shared" si="0"/>
        <v>7000</v>
      </c>
      <c r="F19" s="40">
        <v>7000</v>
      </c>
      <c r="G19" s="19">
        <v>1</v>
      </c>
      <c r="H19" s="20">
        <f t="shared" si="1"/>
        <v>7000</v>
      </c>
    </row>
    <row r="20" spans="1:9" ht="20.149999999999999" customHeight="1" x14ac:dyDescent="0.35">
      <c r="A20" s="53" t="s">
        <v>15</v>
      </c>
      <c r="B20" s="9" t="s">
        <v>31</v>
      </c>
      <c r="C20" s="11">
        <v>1400</v>
      </c>
      <c r="D20" s="19">
        <v>2</v>
      </c>
      <c r="E20" s="35">
        <f t="shared" si="0"/>
        <v>2800</v>
      </c>
      <c r="F20" s="40">
        <v>1700</v>
      </c>
      <c r="G20" s="19">
        <v>2</v>
      </c>
      <c r="H20" s="20">
        <f t="shared" si="1"/>
        <v>3400</v>
      </c>
      <c r="I20" s="13" t="s">
        <v>47</v>
      </c>
    </row>
    <row r="21" spans="1:9" ht="20.149999999999999" customHeight="1" x14ac:dyDescent="0.35">
      <c r="A21" s="54"/>
      <c r="B21" s="28" t="s">
        <v>32</v>
      </c>
      <c r="C21" s="11">
        <v>1400</v>
      </c>
      <c r="D21" s="19">
        <v>2</v>
      </c>
      <c r="E21" s="35">
        <f t="shared" si="0"/>
        <v>2800</v>
      </c>
      <c r="F21" s="40">
        <v>4260</v>
      </c>
      <c r="G21" s="19">
        <v>1</v>
      </c>
      <c r="H21" s="20">
        <f t="shared" si="1"/>
        <v>4260</v>
      </c>
      <c r="I21" s="13" t="s">
        <v>48</v>
      </c>
    </row>
    <row r="22" spans="1:9" ht="20.149999999999999" customHeight="1" x14ac:dyDescent="0.35">
      <c r="A22" s="54"/>
      <c r="B22" s="24" t="s">
        <v>36</v>
      </c>
      <c r="C22" s="11"/>
      <c r="D22" s="19">
        <v>0</v>
      </c>
      <c r="E22" s="35">
        <f t="shared" si="0"/>
        <v>0</v>
      </c>
      <c r="F22" s="40"/>
      <c r="G22" s="19">
        <v>0</v>
      </c>
      <c r="H22" s="20">
        <f t="shared" si="1"/>
        <v>0</v>
      </c>
    </row>
    <row r="23" spans="1:9" ht="20.149999999999999" customHeight="1" x14ac:dyDescent="0.35">
      <c r="A23" s="54"/>
      <c r="B23" s="9" t="s">
        <v>24</v>
      </c>
      <c r="C23" s="11">
        <v>100</v>
      </c>
      <c r="D23" s="19">
        <v>20</v>
      </c>
      <c r="E23" s="35">
        <f t="shared" si="0"/>
        <v>2000</v>
      </c>
      <c r="F23" s="40">
        <v>100</v>
      </c>
      <c r="G23" s="19">
        <v>0</v>
      </c>
      <c r="H23" s="20">
        <f t="shared" si="1"/>
        <v>0</v>
      </c>
    </row>
    <row r="24" spans="1:9" ht="20.149999999999999" customHeight="1" x14ac:dyDescent="0.35">
      <c r="A24" s="58" t="s">
        <v>7</v>
      </c>
      <c r="B24" s="9" t="s">
        <v>37</v>
      </c>
      <c r="C24" s="11">
        <v>300</v>
      </c>
      <c r="D24" s="19">
        <v>2</v>
      </c>
      <c r="E24" s="35">
        <f t="shared" si="0"/>
        <v>600</v>
      </c>
      <c r="F24" s="40">
        <v>300</v>
      </c>
      <c r="G24" s="19">
        <v>3</v>
      </c>
      <c r="H24" s="20">
        <f t="shared" si="1"/>
        <v>900</v>
      </c>
    </row>
    <row r="25" spans="1:9" ht="20.149999999999999" customHeight="1" x14ac:dyDescent="0.35">
      <c r="A25" s="58"/>
      <c r="B25" s="18" t="s">
        <v>38</v>
      </c>
      <c r="C25" s="11"/>
      <c r="D25" s="19">
        <v>0</v>
      </c>
      <c r="E25" s="35">
        <f t="shared" si="0"/>
        <v>0</v>
      </c>
      <c r="F25" s="40"/>
      <c r="G25" s="19">
        <v>0</v>
      </c>
      <c r="H25" s="20">
        <f t="shared" si="1"/>
        <v>0</v>
      </c>
    </row>
    <row r="26" spans="1:9" ht="20.149999999999999" customHeight="1" x14ac:dyDescent="0.35">
      <c r="A26" s="9" t="s">
        <v>13</v>
      </c>
      <c r="B26" s="31" t="s">
        <v>14</v>
      </c>
      <c r="C26" s="10">
        <v>500</v>
      </c>
      <c r="D26" s="19">
        <v>1</v>
      </c>
      <c r="E26" s="35">
        <f t="shared" si="0"/>
        <v>500</v>
      </c>
      <c r="F26" s="39">
        <v>500</v>
      </c>
      <c r="G26" s="19">
        <v>1</v>
      </c>
      <c r="H26" s="20">
        <f t="shared" si="1"/>
        <v>500</v>
      </c>
    </row>
    <row r="27" spans="1:9" ht="20.149999999999999" customHeight="1" x14ac:dyDescent="0.35">
      <c r="A27" s="22" t="s">
        <v>12</v>
      </c>
      <c r="B27" s="9" t="s">
        <v>25</v>
      </c>
      <c r="C27" s="11"/>
      <c r="D27" s="19">
        <v>0</v>
      </c>
      <c r="E27" s="35">
        <f>C27*D27</f>
        <v>0</v>
      </c>
      <c r="F27" s="40"/>
      <c r="G27" s="19">
        <v>0</v>
      </c>
      <c r="H27" s="20">
        <f t="shared" si="1"/>
        <v>0</v>
      </c>
    </row>
    <row r="28" spans="1:9" ht="20.149999999999999" customHeight="1" x14ac:dyDescent="0.35">
      <c r="A28" s="50" t="s">
        <v>20</v>
      </c>
      <c r="B28" s="51"/>
      <c r="C28" s="51"/>
      <c r="D28" s="52"/>
      <c r="E28" s="35">
        <f>SUM(E5:E27)</f>
        <v>28173</v>
      </c>
      <c r="F28" s="41"/>
      <c r="G28" s="25"/>
      <c r="H28" s="12">
        <f>SUM(H5:H27)</f>
        <v>25926.799999999999</v>
      </c>
    </row>
    <row r="29" spans="1:9" ht="20.149999999999999" customHeight="1" x14ac:dyDescent="0.35">
      <c r="A29" s="29"/>
      <c r="B29" s="30" t="s">
        <v>44</v>
      </c>
      <c r="C29" s="11">
        <v>0.08</v>
      </c>
      <c r="D29" s="32">
        <v>1</v>
      </c>
      <c r="E29" s="35">
        <f>E28*C29</f>
        <v>2253.84</v>
      </c>
      <c r="F29" s="39">
        <v>0.08</v>
      </c>
      <c r="G29" s="32">
        <v>1</v>
      </c>
      <c r="H29" s="12">
        <f>H28*F29</f>
        <v>2074.1439999999998</v>
      </c>
    </row>
    <row r="30" spans="1:9" ht="20.149999999999999" customHeight="1" x14ac:dyDescent="0.35">
      <c r="A30" s="50" t="s">
        <v>21</v>
      </c>
      <c r="B30" s="52"/>
      <c r="C30" s="11">
        <v>0.06</v>
      </c>
      <c r="D30" s="19">
        <v>1</v>
      </c>
      <c r="E30" s="35">
        <f>(E28+E29)*C30</f>
        <v>1825.6104</v>
      </c>
      <c r="F30" s="39">
        <v>0.06</v>
      </c>
      <c r="G30" s="19">
        <v>1</v>
      </c>
      <c r="H30" s="12">
        <f>(H28+H29)*F30</f>
        <v>1680.05664</v>
      </c>
    </row>
    <row r="31" spans="1:9" ht="20.149999999999999" customHeight="1" x14ac:dyDescent="0.35">
      <c r="A31" s="55" t="s">
        <v>19</v>
      </c>
      <c r="B31" s="56"/>
      <c r="C31" s="56"/>
      <c r="D31" s="57"/>
      <c r="E31" s="36">
        <f>E28+E30</f>
        <v>29998.610400000001</v>
      </c>
      <c r="F31" s="43"/>
      <c r="G31" s="44"/>
      <c r="H31" s="42">
        <f>H28+H30+H29</f>
        <v>29681.000639999998</v>
      </c>
    </row>
  </sheetData>
  <mergeCells count="11">
    <mergeCell ref="A31:D31"/>
    <mergeCell ref="A24:A25"/>
    <mergeCell ref="A9:A10"/>
    <mergeCell ref="A2:B2"/>
    <mergeCell ref="A5:A8"/>
    <mergeCell ref="A17:A18"/>
    <mergeCell ref="A1:E1"/>
    <mergeCell ref="A11:A15"/>
    <mergeCell ref="A28:D28"/>
    <mergeCell ref="A20:A23"/>
    <mergeCell ref="A30:B3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2017-08-11T10:32:00Z</dcterms:modified>
</cp:coreProperties>
</file>