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lients\上汽通用汽车\2025年\1月14日-别克GL8 PHEV 电磁实验室活动\报销\"/>
    </mc:Choice>
  </mc:AlternateContent>
  <xr:revisionPtr revIDLastSave="0" documentId="13_ncr:1_{C11632E5-DB5D-4F31-A606-A9EE4BB7392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媒体名单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2" l="1"/>
  <c r="E85" i="2"/>
  <c r="G85" i="2"/>
  <c r="F85" i="2"/>
  <c r="D85" i="2"/>
  <c r="F48" i="2"/>
  <c r="F47" i="2"/>
  <c r="F42" i="2"/>
  <c r="D41" i="2"/>
  <c r="H41" i="2" s="1"/>
  <c r="D23" i="2"/>
  <c r="F21" i="2"/>
  <c r="D15" i="2"/>
  <c r="D14" i="2"/>
  <c r="H84" i="2"/>
  <c r="H83" i="2"/>
  <c r="H81" i="2"/>
  <c r="H73" i="2"/>
  <c r="H72" i="2"/>
  <c r="H71" i="2"/>
  <c r="H70" i="2"/>
  <c r="H69" i="2"/>
  <c r="H68" i="2"/>
  <c r="H67" i="2"/>
  <c r="H66" i="2"/>
  <c r="H65" i="2"/>
  <c r="H64" i="2"/>
  <c r="H63" i="2"/>
  <c r="H59" i="2"/>
  <c r="H52" i="2"/>
  <c r="H51" i="2"/>
  <c r="H50" i="2"/>
  <c r="H49" i="2"/>
  <c r="H48" i="2"/>
  <c r="H47" i="2"/>
  <c r="H46" i="2"/>
  <c r="H45" i="2"/>
  <c r="H44" i="2"/>
  <c r="H43" i="2"/>
  <c r="H42" i="2"/>
  <c r="H40" i="2"/>
  <c r="H39" i="2"/>
  <c r="H38" i="2"/>
  <c r="H37" i="2"/>
  <c r="H36" i="2"/>
  <c r="H35" i="2"/>
  <c r="H34" i="2"/>
  <c r="H33" i="2"/>
  <c r="H32" i="2"/>
  <c r="H31" i="2"/>
  <c r="H27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8" i="2"/>
  <c r="H7" i="2"/>
  <c r="H6" i="2"/>
  <c r="H4" i="2"/>
  <c r="H26" i="2"/>
  <c r="H25" i="2"/>
  <c r="H5" i="2"/>
  <c r="H9" i="2"/>
  <c r="H56" i="2"/>
  <c r="H28" i="2"/>
  <c r="H30" i="2"/>
  <c r="H29" i="2"/>
  <c r="H57" i="2"/>
  <c r="H58" i="2"/>
  <c r="H62" i="2"/>
  <c r="H61" i="2"/>
  <c r="H60" i="2"/>
  <c r="H53" i="2"/>
  <c r="H54" i="2"/>
  <c r="H82" i="2"/>
  <c r="H79" i="2"/>
  <c r="F79" i="2"/>
  <c r="H78" i="2" l="1"/>
  <c r="H77" i="2" l="1"/>
  <c r="H76" i="2" l="1"/>
  <c r="H75" i="2"/>
  <c r="H80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3" i="2" l="1"/>
</calcChain>
</file>

<file path=xl/sharedStrings.xml><?xml version="1.0" encoding="utf-8"?>
<sst xmlns="http://schemas.openxmlformats.org/spreadsheetml/2006/main" count="141" uniqueCount="139">
  <si>
    <t>序号</t>
  </si>
  <si>
    <t>媒体-版面</t>
  </si>
  <si>
    <t>姓名</t>
  </si>
  <si>
    <t>汽车之家</t>
  </si>
  <si>
    <t>杨鹏</t>
  </si>
  <si>
    <t>冯波</t>
  </si>
  <si>
    <t>新浪汽车</t>
  </si>
  <si>
    <t>宫星晨</t>
  </si>
  <si>
    <t>高动能</t>
  </si>
  <si>
    <t>高华</t>
  </si>
  <si>
    <t>何沛</t>
  </si>
  <si>
    <t>易车</t>
  </si>
  <si>
    <t>都邦</t>
  </si>
  <si>
    <t>太平洋汽车</t>
  </si>
  <si>
    <t>吴启星</t>
  </si>
  <si>
    <t>电动星球</t>
  </si>
  <si>
    <t>欧阳晨</t>
  </si>
  <si>
    <t>i智冰</t>
  </si>
  <si>
    <t>薛冰</t>
  </si>
  <si>
    <t>大众侃车</t>
  </si>
  <si>
    <t>郭孟灵</t>
  </si>
  <si>
    <t>王秋童</t>
  </si>
  <si>
    <t>有车以后</t>
  </si>
  <si>
    <t>乔鹏</t>
  </si>
  <si>
    <t>郑兆平</t>
  </si>
  <si>
    <t>汽车实测</t>
  </si>
  <si>
    <t>周幸银</t>
  </si>
  <si>
    <t>爱车兵团</t>
  </si>
  <si>
    <t>陈韬</t>
  </si>
  <si>
    <t>彭高劲</t>
  </si>
  <si>
    <t>my车轱辘</t>
  </si>
  <si>
    <t xml:space="preserve">刘智文 </t>
  </si>
  <si>
    <t>孙华宁</t>
  </si>
  <si>
    <t>驾仕派</t>
  </si>
  <si>
    <t>邵彦铭</t>
  </si>
  <si>
    <t>许彬</t>
  </si>
  <si>
    <t>Dearauto</t>
  </si>
  <si>
    <t>王灿彬</t>
  </si>
  <si>
    <t>智驭车联</t>
  </si>
  <si>
    <t>马富博</t>
  </si>
  <si>
    <t>贾志萱</t>
  </si>
  <si>
    <t>李楠说道</t>
  </si>
  <si>
    <t>李楠</t>
  </si>
  <si>
    <t>巨量车场</t>
  </si>
  <si>
    <t>郭宝印</t>
  </si>
  <si>
    <t>二师兄玩车/汪港观智车</t>
  </si>
  <si>
    <t>王鹤霖</t>
  </si>
  <si>
    <t>杨俨</t>
  </si>
  <si>
    <t>苑叔聊车</t>
  </si>
  <si>
    <t>杨耀华</t>
  </si>
  <si>
    <t>宋阳</t>
  </si>
  <si>
    <t>白日梦车</t>
  </si>
  <si>
    <t>任裔頔</t>
  </si>
  <si>
    <t>刘恒志</t>
  </si>
  <si>
    <t>电动大咖/买车大师/汽车通讯社</t>
  </si>
  <si>
    <t>陈澍</t>
  </si>
  <si>
    <t>洪晓峰</t>
  </si>
  <si>
    <t>汽车观察家</t>
  </si>
  <si>
    <t>刘晓煜</t>
  </si>
  <si>
    <t>朱玉龙</t>
  </si>
  <si>
    <t>陶冶</t>
  </si>
  <si>
    <t>解码汽车</t>
  </si>
  <si>
    <t>王方达</t>
  </si>
  <si>
    <t>陈翘</t>
  </si>
  <si>
    <t>钟叔驾道</t>
  </si>
  <si>
    <t>徐劭爵</t>
  </si>
  <si>
    <t>谢宏扬</t>
  </si>
  <si>
    <t>功夫汽车</t>
  </si>
  <si>
    <t>关乐恒</t>
  </si>
  <si>
    <t>邓开卿</t>
  </si>
  <si>
    <t>关你车事</t>
  </si>
  <si>
    <t>陈嘉锋</t>
  </si>
  <si>
    <t>梁文光</t>
  </si>
  <si>
    <t>即刻试驾</t>
  </si>
  <si>
    <t>石羽洁</t>
  </si>
  <si>
    <t>林志勇</t>
  </si>
  <si>
    <t>小白买车</t>
  </si>
  <si>
    <t>石罡宇</t>
  </si>
  <si>
    <t>智电汽车</t>
  </si>
  <si>
    <t>李伟</t>
  </si>
  <si>
    <t>梁怡</t>
  </si>
  <si>
    <t>大菠萝</t>
  </si>
  <si>
    <t>董宏伟</t>
  </si>
  <si>
    <t>阿宝老壳子</t>
  </si>
  <si>
    <t>冯俊宝</t>
  </si>
  <si>
    <t>搜狐-E电园</t>
  </si>
  <si>
    <t>卞士心</t>
  </si>
  <si>
    <t>电动邦</t>
  </si>
  <si>
    <t>王元祺</t>
  </si>
  <si>
    <t>大号评车</t>
  </si>
  <si>
    <t>梁爽</t>
  </si>
  <si>
    <t>赵静宇</t>
  </si>
  <si>
    <t>皆电</t>
  </si>
  <si>
    <t>周建强</t>
  </si>
  <si>
    <t>科技每日推送</t>
  </si>
  <si>
    <t>张钊源</t>
  </si>
  <si>
    <t>谷科菲</t>
  </si>
  <si>
    <t>VAN有引力</t>
  </si>
  <si>
    <t>云鹏</t>
  </si>
  <si>
    <t>王逸辰</t>
  </si>
  <si>
    <t>车视界科技</t>
  </si>
  <si>
    <t>冯弼宇</t>
  </si>
  <si>
    <t xml:space="preserve">张长城 </t>
  </si>
  <si>
    <t>汽车人老徐</t>
  </si>
  <si>
    <t>郭晨晨</t>
  </si>
  <si>
    <t>刘仲文</t>
  </si>
  <si>
    <t>Jacky Q</t>
  </si>
  <si>
    <t>邱劲草</t>
  </si>
  <si>
    <t>绿芯频道</t>
  </si>
  <si>
    <t>许政</t>
  </si>
  <si>
    <t>Nice好车</t>
  </si>
  <si>
    <t>刘昱凤</t>
  </si>
  <si>
    <t>郑仲鑫</t>
  </si>
  <si>
    <t>汽车大事记</t>
  </si>
  <si>
    <t>张馨玉</t>
  </si>
  <si>
    <t>交通报销</t>
    <phoneticPr fontId="1" type="noConversion"/>
  </si>
  <si>
    <t>高铁报销</t>
    <phoneticPr fontId="1" type="noConversion"/>
  </si>
  <si>
    <t>餐费报销</t>
    <phoneticPr fontId="1" type="noConversion"/>
  </si>
  <si>
    <t>其他</t>
    <phoneticPr fontId="1" type="noConversion"/>
  </si>
  <si>
    <t>合计</t>
    <phoneticPr fontId="1" type="noConversion"/>
  </si>
  <si>
    <t>共计</t>
    <phoneticPr fontId="1" type="noConversion"/>
  </si>
  <si>
    <t>上午场 10:00-11:40</t>
    <phoneticPr fontId="1" type="noConversion"/>
  </si>
  <si>
    <t>下午1场 13:30-15:10</t>
    <phoneticPr fontId="1" type="noConversion"/>
  </si>
  <si>
    <t>下午2场 15:15-16:55</t>
    <phoneticPr fontId="1" type="noConversion"/>
  </si>
  <si>
    <t>工作人员</t>
    <phoneticPr fontId="1" type="noConversion"/>
  </si>
  <si>
    <t>朴立平</t>
    <phoneticPr fontId="1" type="noConversion"/>
  </si>
  <si>
    <t>配送费13元</t>
    <phoneticPr fontId="1" type="noConversion"/>
  </si>
  <si>
    <t>刘阳</t>
    <phoneticPr fontId="1" type="noConversion"/>
  </si>
  <si>
    <t>范涛</t>
    <phoneticPr fontId="1" type="noConversion"/>
  </si>
  <si>
    <t>胡永彬</t>
    <phoneticPr fontId="1" type="noConversion"/>
  </si>
  <si>
    <t>罗阳</t>
    <phoneticPr fontId="1" type="noConversion"/>
  </si>
  <si>
    <t>肖扬</t>
    <phoneticPr fontId="1" type="noConversion"/>
  </si>
  <si>
    <t>刘叶楠</t>
    <phoneticPr fontId="1" type="noConversion"/>
  </si>
  <si>
    <t>黄佳</t>
    <phoneticPr fontId="1" type="noConversion"/>
  </si>
  <si>
    <t>283元餐券没有发票</t>
    <phoneticPr fontId="1" type="noConversion"/>
  </si>
  <si>
    <t>孙明慧</t>
    <phoneticPr fontId="1" type="noConversion"/>
  </si>
  <si>
    <t>李铮</t>
    <phoneticPr fontId="1" type="noConversion"/>
  </si>
  <si>
    <t>餐票用交通票代替</t>
  </si>
  <si>
    <t>发票不全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</si>
</sst>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rgb="FF1F232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rgb="FF1F2329"/>
      <name val="等线"/>
      <family val="3"/>
      <charset val="134"/>
      <scheme val="minor"/>
    </font>
    <font>
      <sz val="12"/>
      <color rgb="FFF54A45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color rgb="FF000000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rgb="FFFF0000"/>
      <name val="等线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1EAFF"/>
      </patternFill>
    </fill>
    <fill>
      <patternFill patternType="solid">
        <fgColor rgb="FFE1EAFF"/>
      </patternFill>
    </fill>
    <fill>
      <patternFill patternType="solid">
        <fgColor rgb="FFE1EAFF"/>
      </patternFill>
    </fill>
    <fill>
      <patternFill patternType="solid">
        <fgColor rgb="FFE1EAFF"/>
      </patternFill>
    </fill>
    <fill>
      <patternFill patternType="solid">
        <fgColor rgb="FFDEE0E3"/>
      </patternFill>
    </fill>
    <fill>
      <patternFill patternType="solid">
        <fgColor rgb="FFDEE0E3"/>
      </patternFill>
    </fill>
    <fill>
      <patternFill patternType="solid">
        <fgColor rgb="FFE1EAFF"/>
      </patternFill>
    </fill>
    <fill>
      <patternFill patternType="solid">
        <fgColor rgb="FFEEF6C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NumberFormat="0" applyFont="0" applyFill="0" applyBorder="0" applyProtection="0"/>
  </cellStyleXfs>
  <cellXfs count="29">
    <xf numFmtId="0" fontId="0" fillId="0" borderId="0" xfId="0" applyAlignment="1">
      <alignment vertical="center"/>
    </xf>
    <xf numFmtId="0" fontId="2" fillId="9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7" borderId="3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8" fillId="10" borderId="3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fgColor indexed="64"/>
          <bgColor rgb="FFD9F5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85"/>
  <sheetViews>
    <sheetView tabSelected="1" workbookViewId="0">
      <pane xSplit="3" ySplit="1" topLeftCell="D2" activePane="bottomRight" state="frozen"/>
      <selection pane="topRight"/>
      <selection pane="bottomLeft"/>
      <selection pane="bottomRight" activeCell="K84" sqref="K84"/>
    </sheetView>
  </sheetViews>
  <sheetFormatPr defaultColWidth="14" defaultRowHeight="20.100000000000001" customHeight="1" x14ac:dyDescent="0.2"/>
  <cols>
    <col min="1" max="1" width="14" style="2" customWidth="1"/>
    <col min="2" max="2" width="34" style="2" customWidth="1"/>
    <col min="3" max="3" width="17" style="2" customWidth="1"/>
    <col min="4" max="8" width="13" style="2" customWidth="1"/>
    <col min="9" max="16384" width="14" style="2"/>
  </cols>
  <sheetData>
    <row r="1" spans="1:19" ht="20.100000000000001" customHeight="1" x14ac:dyDescent="0.2">
      <c r="A1" s="1" t="s">
        <v>0</v>
      </c>
      <c r="B1" s="1" t="s">
        <v>1</v>
      </c>
      <c r="C1" s="1" t="s">
        <v>2</v>
      </c>
      <c r="D1" s="1" t="s">
        <v>115</v>
      </c>
      <c r="E1" s="1" t="s">
        <v>116</v>
      </c>
      <c r="F1" s="1" t="s">
        <v>117</v>
      </c>
      <c r="G1" s="1" t="s">
        <v>118</v>
      </c>
      <c r="H1" s="1" t="s">
        <v>119</v>
      </c>
    </row>
    <row r="2" spans="1:19" ht="20.100000000000001" customHeight="1" x14ac:dyDescent="0.2">
      <c r="A2" s="3" t="s">
        <v>121</v>
      </c>
      <c r="B2" s="4"/>
      <c r="C2" s="4"/>
      <c r="D2" s="4"/>
      <c r="E2" s="4"/>
      <c r="F2" s="4"/>
      <c r="G2" s="4"/>
      <c r="H2" s="4"/>
    </row>
    <row r="3" spans="1:19" ht="20.100000000000001" customHeight="1" x14ac:dyDescent="0.2">
      <c r="A3" s="5">
        <f t="shared" ref="A3:A21" si="0">ROW()-2</f>
        <v>1</v>
      </c>
      <c r="B3" s="24" t="s">
        <v>3</v>
      </c>
      <c r="C3" s="5" t="s">
        <v>4</v>
      </c>
      <c r="D3" s="5">
        <v>500</v>
      </c>
      <c r="E3" s="5"/>
      <c r="F3" s="5"/>
      <c r="G3" s="5"/>
      <c r="H3" s="5">
        <f>SUM(D3:G3)</f>
        <v>500</v>
      </c>
    </row>
    <row r="4" spans="1:19" ht="20.100000000000001" customHeight="1" x14ac:dyDescent="0.2">
      <c r="A4" s="5">
        <f t="shared" si="0"/>
        <v>2</v>
      </c>
      <c r="B4" s="24"/>
      <c r="C4" s="5" t="s">
        <v>5</v>
      </c>
      <c r="D4" s="5">
        <v>500</v>
      </c>
      <c r="E4" s="5"/>
      <c r="F4" s="5"/>
      <c r="G4" s="5"/>
      <c r="H4" s="5">
        <f>SUM(D4:G4)</f>
        <v>500</v>
      </c>
    </row>
    <row r="5" spans="1:19" ht="20.100000000000001" customHeight="1" x14ac:dyDescent="0.2">
      <c r="A5" s="5">
        <f t="shared" si="0"/>
        <v>3</v>
      </c>
      <c r="B5" s="5" t="s">
        <v>6</v>
      </c>
      <c r="C5" s="5" t="s">
        <v>7</v>
      </c>
      <c r="D5" s="5">
        <v>500</v>
      </c>
      <c r="E5" s="5"/>
      <c r="F5" s="5">
        <v>500</v>
      </c>
      <c r="G5" s="5"/>
      <c r="H5" s="5">
        <f>SUM(D5:G5)</f>
        <v>1000</v>
      </c>
    </row>
    <row r="6" spans="1:19" ht="20.100000000000001" customHeight="1" x14ac:dyDescent="0.2">
      <c r="A6" s="5">
        <f t="shared" si="0"/>
        <v>4</v>
      </c>
      <c r="B6" s="24" t="s">
        <v>8</v>
      </c>
      <c r="C6" s="5" t="s">
        <v>9</v>
      </c>
      <c r="D6" s="5">
        <v>500</v>
      </c>
      <c r="E6" s="5">
        <v>662</v>
      </c>
      <c r="F6" s="5"/>
      <c r="G6" s="5"/>
      <c r="H6" s="5">
        <f t="shared" ref="H6:H8" si="1">SUM(D6:G6)</f>
        <v>1162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0.100000000000001" customHeight="1" x14ac:dyDescent="0.2">
      <c r="A7" s="5">
        <f t="shared" si="0"/>
        <v>5</v>
      </c>
      <c r="B7" s="24"/>
      <c r="C7" s="5" t="s">
        <v>10</v>
      </c>
      <c r="D7" s="5">
        <v>500</v>
      </c>
      <c r="E7" s="5"/>
      <c r="F7" s="5">
        <v>605</v>
      </c>
      <c r="G7" s="5"/>
      <c r="H7" s="5">
        <f t="shared" si="1"/>
        <v>1105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20.100000000000001" customHeight="1" x14ac:dyDescent="0.2">
      <c r="A8" s="5">
        <f t="shared" si="0"/>
        <v>6</v>
      </c>
      <c r="B8" s="5" t="s">
        <v>11</v>
      </c>
      <c r="C8" s="5" t="s">
        <v>12</v>
      </c>
      <c r="D8" s="5">
        <v>500</v>
      </c>
      <c r="E8" s="5"/>
      <c r="F8" s="5"/>
      <c r="G8" s="5"/>
      <c r="H8" s="5">
        <f t="shared" si="1"/>
        <v>500</v>
      </c>
    </row>
    <row r="9" spans="1:19" ht="20.100000000000001" customHeight="1" x14ac:dyDescent="0.2">
      <c r="A9" s="5">
        <f t="shared" si="0"/>
        <v>7</v>
      </c>
      <c r="B9" s="5" t="s">
        <v>13</v>
      </c>
      <c r="C9" s="5" t="s">
        <v>14</v>
      </c>
      <c r="D9" s="5">
        <v>500</v>
      </c>
      <c r="E9" s="5"/>
      <c r="F9" s="5">
        <v>279.37</v>
      </c>
      <c r="G9" s="5"/>
      <c r="H9" s="5">
        <f>SUM(D9:G9)</f>
        <v>779.37</v>
      </c>
    </row>
    <row r="10" spans="1:19" ht="20.100000000000001" customHeight="1" x14ac:dyDescent="0.2">
      <c r="A10" s="5">
        <f t="shared" si="0"/>
        <v>8</v>
      </c>
      <c r="B10" s="5" t="s">
        <v>15</v>
      </c>
      <c r="C10" s="5" t="s">
        <v>16</v>
      </c>
      <c r="D10" s="5">
        <v>500</v>
      </c>
      <c r="E10" s="5"/>
      <c r="F10" s="5"/>
      <c r="G10" s="5"/>
      <c r="H10" s="5">
        <f t="shared" ref="H10:H23" si="2">SUM(D10:G10)</f>
        <v>500</v>
      </c>
    </row>
    <row r="11" spans="1:19" ht="20.100000000000001" customHeight="1" x14ac:dyDescent="0.2">
      <c r="A11" s="5">
        <f t="shared" si="0"/>
        <v>9</v>
      </c>
      <c r="B11" s="7" t="s">
        <v>17</v>
      </c>
      <c r="C11" s="8" t="s">
        <v>18</v>
      </c>
      <c r="D11" s="15">
        <v>500</v>
      </c>
      <c r="E11" s="15"/>
      <c r="F11" s="15">
        <v>500</v>
      </c>
      <c r="G11" s="5"/>
      <c r="H11" s="5">
        <f t="shared" si="2"/>
        <v>1000</v>
      </c>
    </row>
    <row r="12" spans="1:19" ht="20.100000000000001" customHeight="1" x14ac:dyDescent="0.2">
      <c r="A12" s="5">
        <f t="shared" si="0"/>
        <v>10</v>
      </c>
      <c r="B12" s="25" t="s">
        <v>19</v>
      </c>
      <c r="C12" s="10" t="s">
        <v>20</v>
      </c>
      <c r="D12" s="15">
        <v>500</v>
      </c>
      <c r="E12" s="15"/>
      <c r="F12" s="15">
        <v>311.76</v>
      </c>
      <c r="G12" s="5"/>
      <c r="H12" s="5">
        <f t="shared" si="2"/>
        <v>811.76</v>
      </c>
      <c r="I12" s="20" t="s">
        <v>137</v>
      </c>
    </row>
    <row r="13" spans="1:19" ht="20.100000000000001" customHeight="1" x14ac:dyDescent="0.2">
      <c r="A13" s="5">
        <f t="shared" si="0"/>
        <v>11</v>
      </c>
      <c r="B13" s="25"/>
      <c r="C13" s="9" t="s">
        <v>21</v>
      </c>
      <c r="D13" s="15">
        <v>500</v>
      </c>
      <c r="E13" s="15"/>
      <c r="F13" s="15"/>
      <c r="G13" s="5"/>
      <c r="H13" s="5">
        <f t="shared" si="2"/>
        <v>500</v>
      </c>
    </row>
    <row r="14" spans="1:19" ht="20.100000000000001" customHeight="1" x14ac:dyDescent="0.2">
      <c r="A14" s="5">
        <f t="shared" si="0"/>
        <v>12</v>
      </c>
      <c r="B14" s="25" t="s">
        <v>22</v>
      </c>
      <c r="C14" s="9" t="s">
        <v>23</v>
      </c>
      <c r="D14" s="15">
        <f>180+319</f>
        <v>499</v>
      </c>
      <c r="E14" s="15"/>
      <c r="F14" s="15">
        <v>288</v>
      </c>
      <c r="G14" s="5"/>
      <c r="H14" s="5">
        <f t="shared" si="2"/>
        <v>787</v>
      </c>
    </row>
    <row r="15" spans="1:19" ht="20.100000000000001" customHeight="1" x14ac:dyDescent="0.2">
      <c r="A15" s="5">
        <f t="shared" si="0"/>
        <v>13</v>
      </c>
      <c r="B15" s="25"/>
      <c r="C15" s="9" t="s">
        <v>24</v>
      </c>
      <c r="D15" s="15">
        <f>194.66+200</f>
        <v>394.65999999999997</v>
      </c>
      <c r="E15" s="15"/>
      <c r="F15" s="15">
        <v>300</v>
      </c>
      <c r="G15" s="5"/>
      <c r="H15" s="5">
        <f t="shared" si="2"/>
        <v>694.66</v>
      </c>
    </row>
    <row r="16" spans="1:19" ht="20.100000000000001" customHeight="1" x14ac:dyDescent="0.2">
      <c r="A16" s="5">
        <f t="shared" si="0"/>
        <v>14</v>
      </c>
      <c r="B16" s="9" t="s">
        <v>25</v>
      </c>
      <c r="C16" s="9" t="s">
        <v>26</v>
      </c>
      <c r="D16" s="15">
        <v>499.62</v>
      </c>
      <c r="E16" s="15"/>
      <c r="F16" s="15">
        <v>167</v>
      </c>
      <c r="G16" s="5"/>
      <c r="H16" s="5">
        <f t="shared" si="2"/>
        <v>666.62</v>
      </c>
    </row>
    <row r="17" spans="1:19" ht="20.100000000000001" customHeight="1" x14ac:dyDescent="0.2">
      <c r="A17" s="5">
        <f t="shared" si="0"/>
        <v>15</v>
      </c>
      <c r="B17" s="25" t="s">
        <v>27</v>
      </c>
      <c r="C17" s="9" t="s">
        <v>28</v>
      </c>
      <c r="D17" s="15">
        <v>500</v>
      </c>
      <c r="E17" s="15"/>
      <c r="F17" s="21">
        <v>600</v>
      </c>
      <c r="G17" s="5"/>
      <c r="H17" s="5">
        <f t="shared" si="2"/>
        <v>1100</v>
      </c>
    </row>
    <row r="18" spans="1:19" ht="20.100000000000001" customHeight="1" x14ac:dyDescent="0.2">
      <c r="A18" s="5">
        <f t="shared" si="0"/>
        <v>16</v>
      </c>
      <c r="B18" s="25"/>
      <c r="C18" s="9" t="s">
        <v>29</v>
      </c>
      <c r="D18" s="15">
        <v>475</v>
      </c>
      <c r="E18" s="15"/>
      <c r="F18" s="22"/>
      <c r="G18" s="5"/>
      <c r="H18" s="5">
        <f t="shared" si="2"/>
        <v>475</v>
      </c>
    </row>
    <row r="19" spans="1:19" ht="20.100000000000001" customHeight="1" x14ac:dyDescent="0.2">
      <c r="A19" s="5">
        <f t="shared" si="0"/>
        <v>17</v>
      </c>
      <c r="B19" s="25" t="s">
        <v>30</v>
      </c>
      <c r="C19" s="9" t="s">
        <v>31</v>
      </c>
      <c r="D19" s="15">
        <v>497.48</v>
      </c>
      <c r="E19" s="15"/>
      <c r="F19" s="21">
        <v>600</v>
      </c>
      <c r="G19" s="5"/>
      <c r="H19" s="5">
        <f t="shared" si="2"/>
        <v>1097.48</v>
      </c>
    </row>
    <row r="20" spans="1:19" ht="20.100000000000001" customHeight="1" x14ac:dyDescent="0.2">
      <c r="A20" s="5">
        <f t="shared" si="0"/>
        <v>18</v>
      </c>
      <c r="B20" s="25"/>
      <c r="C20" s="9" t="s">
        <v>32</v>
      </c>
      <c r="D20" s="15">
        <v>500</v>
      </c>
      <c r="E20" s="15"/>
      <c r="F20" s="22"/>
      <c r="G20" s="5"/>
      <c r="H20" s="5">
        <f t="shared" si="2"/>
        <v>500</v>
      </c>
    </row>
    <row r="21" spans="1:19" ht="20.100000000000001" customHeight="1" x14ac:dyDescent="0.2">
      <c r="A21" s="5">
        <f t="shared" si="0"/>
        <v>19</v>
      </c>
      <c r="B21" s="28" t="s">
        <v>33</v>
      </c>
      <c r="C21" s="9" t="s">
        <v>34</v>
      </c>
      <c r="D21" s="15">
        <v>500</v>
      </c>
      <c r="E21" s="15"/>
      <c r="F21" s="15">
        <f>47.7+175</f>
        <v>222.7</v>
      </c>
      <c r="G21" s="5"/>
      <c r="H21" s="5">
        <f t="shared" si="2"/>
        <v>722.7</v>
      </c>
    </row>
    <row r="22" spans="1:19" ht="20.100000000000001" customHeight="1" x14ac:dyDescent="0.2">
      <c r="A22" s="5">
        <v>20</v>
      </c>
      <c r="B22" s="28"/>
      <c r="C22" s="9" t="s">
        <v>35</v>
      </c>
      <c r="D22" s="15">
        <v>500</v>
      </c>
      <c r="E22" s="15"/>
      <c r="F22" s="15">
        <v>151.9</v>
      </c>
      <c r="G22" s="5"/>
      <c r="H22" s="5">
        <f t="shared" si="2"/>
        <v>651.9</v>
      </c>
    </row>
    <row r="23" spans="1:19" ht="20.100000000000001" customHeight="1" x14ac:dyDescent="0.2">
      <c r="A23" s="5">
        <v>21</v>
      </c>
      <c r="B23" s="8" t="s">
        <v>36</v>
      </c>
      <c r="C23" s="10" t="s">
        <v>37</v>
      </c>
      <c r="D23" s="15">
        <f>161.74+250</f>
        <v>411.74</v>
      </c>
      <c r="E23" s="15"/>
      <c r="F23" s="15"/>
      <c r="G23" s="5"/>
      <c r="H23" s="5">
        <f t="shared" si="2"/>
        <v>411.74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ht="20.100000000000001" customHeight="1" x14ac:dyDescent="0.2">
      <c r="A24" s="3" t="s">
        <v>122</v>
      </c>
      <c r="B24" s="4"/>
      <c r="C24" s="4"/>
      <c r="D24" s="4"/>
      <c r="E24" s="4"/>
      <c r="F24" s="4"/>
      <c r="G24" s="4"/>
      <c r="H24" s="4"/>
    </row>
    <row r="25" spans="1:19" ht="20.100000000000001" customHeight="1" x14ac:dyDescent="0.2">
      <c r="A25" s="5">
        <f t="shared" ref="A25:A54" si="3">ROW()-3</f>
        <v>22</v>
      </c>
      <c r="B25" s="24" t="s">
        <v>38</v>
      </c>
      <c r="C25" s="5" t="s">
        <v>39</v>
      </c>
      <c r="D25" s="5">
        <v>500</v>
      </c>
      <c r="E25" s="5"/>
      <c r="F25" s="5"/>
      <c r="G25" s="5"/>
      <c r="H25" s="5">
        <f t="shared" ref="H25:H30" si="4">SUM(D25:G25)</f>
        <v>500</v>
      </c>
    </row>
    <row r="26" spans="1:19" ht="20.100000000000001" customHeight="1" x14ac:dyDescent="0.2">
      <c r="A26" s="5">
        <f t="shared" si="3"/>
        <v>23</v>
      </c>
      <c r="B26" s="24"/>
      <c r="C26" s="5" t="s">
        <v>40</v>
      </c>
      <c r="D26" s="5">
        <v>500</v>
      </c>
      <c r="E26" s="5"/>
      <c r="F26" s="5">
        <v>1000</v>
      </c>
      <c r="G26" s="5"/>
      <c r="H26" s="5">
        <f t="shared" si="4"/>
        <v>1500</v>
      </c>
    </row>
    <row r="27" spans="1:19" ht="20.100000000000001" customHeight="1" x14ac:dyDescent="0.2">
      <c r="A27" s="5">
        <f t="shared" si="3"/>
        <v>24</v>
      </c>
      <c r="B27" s="11" t="s">
        <v>41</v>
      </c>
      <c r="C27" s="11" t="s">
        <v>42</v>
      </c>
      <c r="D27" s="5">
        <v>500</v>
      </c>
      <c r="E27" s="5"/>
      <c r="F27" s="5">
        <v>492</v>
      </c>
      <c r="G27" s="5"/>
      <c r="H27" s="5">
        <f t="shared" si="4"/>
        <v>992</v>
      </c>
    </row>
    <row r="28" spans="1:19" ht="20.100000000000001" customHeight="1" x14ac:dyDescent="0.2">
      <c r="A28" s="5">
        <f t="shared" si="3"/>
        <v>25</v>
      </c>
      <c r="B28" s="5" t="s">
        <v>43</v>
      </c>
      <c r="C28" s="5" t="s">
        <v>44</v>
      </c>
      <c r="D28" s="5">
        <v>500</v>
      </c>
      <c r="E28" s="5"/>
      <c r="F28" s="5">
        <v>189.8</v>
      </c>
      <c r="G28" s="5"/>
      <c r="H28" s="5">
        <f t="shared" si="4"/>
        <v>689.8</v>
      </c>
    </row>
    <row r="29" spans="1:19" ht="20.100000000000001" customHeight="1" x14ac:dyDescent="0.2">
      <c r="A29" s="5">
        <f t="shared" si="3"/>
        <v>26</v>
      </c>
      <c r="B29" s="24" t="s">
        <v>45</v>
      </c>
      <c r="C29" s="5" t="s">
        <v>46</v>
      </c>
      <c r="D29" s="5">
        <v>500</v>
      </c>
      <c r="E29" s="5"/>
      <c r="F29" s="5"/>
      <c r="G29" s="5"/>
      <c r="H29" s="5">
        <f t="shared" si="4"/>
        <v>500</v>
      </c>
    </row>
    <row r="30" spans="1:19" ht="20.100000000000001" customHeight="1" x14ac:dyDescent="0.2">
      <c r="A30" s="5">
        <f t="shared" si="3"/>
        <v>27</v>
      </c>
      <c r="B30" s="24"/>
      <c r="C30" s="5" t="s">
        <v>47</v>
      </c>
      <c r="D30" s="5">
        <v>500</v>
      </c>
      <c r="E30" s="5"/>
      <c r="F30" s="5"/>
      <c r="G30" s="5"/>
      <c r="H30" s="5">
        <f t="shared" si="4"/>
        <v>500</v>
      </c>
    </row>
    <row r="31" spans="1:19" ht="20.100000000000001" customHeight="1" x14ac:dyDescent="0.2">
      <c r="A31" s="5">
        <f t="shared" si="3"/>
        <v>28</v>
      </c>
      <c r="B31" s="27" t="s">
        <v>48</v>
      </c>
      <c r="C31" s="7" t="s">
        <v>49</v>
      </c>
      <c r="D31" s="15">
        <v>500</v>
      </c>
      <c r="E31" s="15"/>
      <c r="F31" s="15">
        <v>200</v>
      </c>
      <c r="G31" s="15"/>
      <c r="H31" s="5">
        <f t="shared" ref="H31:H52" si="5">SUM(D31:G31)</f>
        <v>700</v>
      </c>
    </row>
    <row r="32" spans="1:19" ht="20.100000000000001" customHeight="1" x14ac:dyDescent="0.2">
      <c r="A32" s="5">
        <f t="shared" si="3"/>
        <v>29</v>
      </c>
      <c r="B32" s="27"/>
      <c r="C32" s="7" t="s">
        <v>50</v>
      </c>
      <c r="D32" s="15">
        <v>500</v>
      </c>
      <c r="E32" s="15"/>
      <c r="F32" s="15">
        <v>200</v>
      </c>
      <c r="G32" s="15"/>
      <c r="H32" s="5">
        <f t="shared" si="5"/>
        <v>700</v>
      </c>
    </row>
    <row r="33" spans="1:19" ht="20.100000000000001" customHeight="1" x14ac:dyDescent="0.2">
      <c r="A33" s="5">
        <f t="shared" si="3"/>
        <v>30</v>
      </c>
      <c r="B33" s="25" t="s">
        <v>51</v>
      </c>
      <c r="C33" s="9" t="s">
        <v>52</v>
      </c>
      <c r="D33" s="15">
        <v>500</v>
      </c>
      <c r="E33" s="15"/>
      <c r="F33" s="16"/>
      <c r="G33" s="15"/>
      <c r="H33" s="5">
        <f t="shared" si="5"/>
        <v>500</v>
      </c>
    </row>
    <row r="34" spans="1:19" ht="20.100000000000001" customHeight="1" x14ac:dyDescent="0.2">
      <c r="A34" s="5">
        <f t="shared" si="3"/>
        <v>31</v>
      </c>
      <c r="B34" s="25"/>
      <c r="C34" s="9" t="s">
        <v>53</v>
      </c>
      <c r="D34" s="15">
        <v>500</v>
      </c>
      <c r="E34" s="15"/>
      <c r="F34" s="16"/>
      <c r="G34" s="15"/>
      <c r="H34" s="5">
        <f t="shared" si="5"/>
        <v>500</v>
      </c>
    </row>
    <row r="35" spans="1:19" ht="20.100000000000001" customHeight="1" x14ac:dyDescent="0.2">
      <c r="A35" s="5">
        <f t="shared" si="3"/>
        <v>32</v>
      </c>
      <c r="B35" s="25" t="s">
        <v>54</v>
      </c>
      <c r="C35" s="9" t="s">
        <v>55</v>
      </c>
      <c r="D35" s="15">
        <v>500</v>
      </c>
      <c r="E35" s="15"/>
      <c r="F35" s="17"/>
      <c r="G35" s="15"/>
      <c r="H35" s="5">
        <f t="shared" si="5"/>
        <v>500</v>
      </c>
    </row>
    <row r="36" spans="1:19" ht="20.100000000000001" customHeight="1" x14ac:dyDescent="0.2">
      <c r="A36" s="5">
        <f t="shared" si="3"/>
        <v>33</v>
      </c>
      <c r="B36" s="25"/>
      <c r="C36" s="9" t="s">
        <v>56</v>
      </c>
      <c r="D36" s="15">
        <v>500</v>
      </c>
      <c r="E36" s="15"/>
      <c r="F36" s="17"/>
      <c r="G36" s="15"/>
      <c r="H36" s="5">
        <f t="shared" si="5"/>
        <v>500</v>
      </c>
    </row>
    <row r="37" spans="1:19" ht="20.100000000000001" customHeight="1" x14ac:dyDescent="0.2">
      <c r="A37" s="5">
        <f t="shared" si="3"/>
        <v>34</v>
      </c>
      <c r="B37" s="9" t="s">
        <v>57</v>
      </c>
      <c r="C37" s="9" t="s">
        <v>58</v>
      </c>
      <c r="D37" s="15">
        <v>500</v>
      </c>
      <c r="E37" s="15"/>
      <c r="F37" s="18"/>
      <c r="G37" s="15"/>
      <c r="H37" s="5">
        <f t="shared" si="5"/>
        <v>500</v>
      </c>
    </row>
    <row r="38" spans="1:19" ht="20.100000000000001" customHeight="1" x14ac:dyDescent="0.2">
      <c r="A38" s="5">
        <f t="shared" si="3"/>
        <v>35</v>
      </c>
      <c r="B38" s="26" t="s">
        <v>59</v>
      </c>
      <c r="C38" s="10" t="s">
        <v>60</v>
      </c>
      <c r="D38" s="23">
        <v>1000</v>
      </c>
      <c r="E38" s="15"/>
      <c r="F38" s="15"/>
      <c r="G38" s="15"/>
      <c r="H38" s="5">
        <f t="shared" si="5"/>
        <v>1000</v>
      </c>
    </row>
    <row r="39" spans="1:19" ht="20.100000000000001" customHeight="1" x14ac:dyDescent="0.2">
      <c r="A39" s="5">
        <f t="shared" si="3"/>
        <v>36</v>
      </c>
      <c r="B39" s="26"/>
      <c r="C39" s="10" t="s">
        <v>59</v>
      </c>
      <c r="D39" s="23"/>
      <c r="E39" s="15"/>
      <c r="F39" s="15"/>
      <c r="G39" s="15"/>
      <c r="H39" s="5">
        <f t="shared" si="5"/>
        <v>0</v>
      </c>
    </row>
    <row r="40" spans="1:19" ht="20.100000000000001" customHeight="1" x14ac:dyDescent="0.2">
      <c r="A40" s="5">
        <f t="shared" si="3"/>
        <v>37</v>
      </c>
      <c r="B40" s="26" t="s">
        <v>61</v>
      </c>
      <c r="C40" s="10" t="s">
        <v>62</v>
      </c>
      <c r="D40" s="15">
        <v>500</v>
      </c>
      <c r="E40" s="15"/>
      <c r="F40" s="15"/>
      <c r="G40" s="15"/>
      <c r="H40" s="5">
        <f t="shared" si="5"/>
        <v>500</v>
      </c>
    </row>
    <row r="41" spans="1:19" ht="20.100000000000001" customHeight="1" x14ac:dyDescent="0.2">
      <c r="A41" s="5">
        <f t="shared" si="3"/>
        <v>38</v>
      </c>
      <c r="B41" s="26"/>
      <c r="C41" s="10" t="s">
        <v>63</v>
      </c>
      <c r="D41" s="15">
        <f>42.71+44.27+69.32+79.08+90.53+105.4</f>
        <v>431.30999999999995</v>
      </c>
      <c r="E41" s="15"/>
      <c r="F41" s="15"/>
      <c r="G41" s="15"/>
      <c r="H41" s="5">
        <f t="shared" si="5"/>
        <v>431.30999999999995</v>
      </c>
    </row>
    <row r="42" spans="1:19" ht="20.100000000000001" customHeight="1" x14ac:dyDescent="0.2">
      <c r="A42" s="5">
        <f t="shared" si="3"/>
        <v>39</v>
      </c>
      <c r="B42" s="25" t="s">
        <v>64</v>
      </c>
      <c r="C42" s="9" t="s">
        <v>65</v>
      </c>
      <c r="D42" s="15">
        <v>500</v>
      </c>
      <c r="E42" s="15"/>
      <c r="F42" s="15">
        <f>289.5+181.9</f>
        <v>471.4</v>
      </c>
      <c r="G42" s="15"/>
      <c r="H42" s="5">
        <f t="shared" si="5"/>
        <v>971.4</v>
      </c>
    </row>
    <row r="43" spans="1:19" ht="20.100000000000001" customHeight="1" x14ac:dyDescent="0.2">
      <c r="A43" s="5">
        <f t="shared" si="3"/>
        <v>40</v>
      </c>
      <c r="B43" s="25"/>
      <c r="C43" s="9" t="s">
        <v>66</v>
      </c>
      <c r="D43" s="15">
        <v>500</v>
      </c>
      <c r="E43" s="15"/>
      <c r="F43" s="15">
        <v>500</v>
      </c>
      <c r="G43" s="15"/>
      <c r="H43" s="5">
        <f t="shared" si="5"/>
        <v>1000</v>
      </c>
    </row>
    <row r="44" spans="1:19" ht="20.100000000000001" customHeight="1" x14ac:dyDescent="0.2">
      <c r="A44" s="5">
        <f t="shared" si="3"/>
        <v>41</v>
      </c>
      <c r="B44" s="25" t="s">
        <v>67</v>
      </c>
      <c r="C44" s="10" t="s">
        <v>68</v>
      </c>
      <c r="D44" s="15">
        <v>493.26</v>
      </c>
      <c r="E44" s="15"/>
      <c r="F44" s="15">
        <v>194</v>
      </c>
      <c r="G44" s="15"/>
      <c r="H44" s="5">
        <f t="shared" si="5"/>
        <v>687.26</v>
      </c>
    </row>
    <row r="45" spans="1:19" ht="20.100000000000001" customHeight="1" x14ac:dyDescent="0.2">
      <c r="A45" s="5">
        <f t="shared" si="3"/>
        <v>42</v>
      </c>
      <c r="B45" s="25"/>
      <c r="C45" s="9" t="s">
        <v>69</v>
      </c>
      <c r="D45" s="15">
        <v>500</v>
      </c>
      <c r="E45" s="15"/>
      <c r="F45" s="15">
        <v>349</v>
      </c>
      <c r="G45" s="15"/>
      <c r="H45" s="5">
        <f t="shared" si="5"/>
        <v>849</v>
      </c>
    </row>
    <row r="46" spans="1:19" ht="20.100000000000001" customHeight="1" x14ac:dyDescent="0.2">
      <c r="A46" s="5">
        <f t="shared" si="3"/>
        <v>43</v>
      </c>
      <c r="B46" s="25" t="s">
        <v>70</v>
      </c>
      <c r="C46" s="9" t="s">
        <v>71</v>
      </c>
      <c r="D46" s="15">
        <v>496.24</v>
      </c>
      <c r="E46" s="15"/>
      <c r="F46" s="15"/>
      <c r="G46" s="15"/>
      <c r="H46" s="5">
        <f t="shared" si="5"/>
        <v>496.24</v>
      </c>
    </row>
    <row r="47" spans="1:19" ht="20.100000000000001" customHeight="1" x14ac:dyDescent="0.2">
      <c r="A47" s="5">
        <f t="shared" si="3"/>
        <v>44</v>
      </c>
      <c r="B47" s="25"/>
      <c r="C47" s="9" t="s">
        <v>72</v>
      </c>
      <c r="D47" s="15">
        <v>500</v>
      </c>
      <c r="E47" s="15"/>
      <c r="F47" s="15">
        <f>141+249</f>
        <v>390</v>
      </c>
      <c r="G47" s="15"/>
      <c r="H47" s="5">
        <f t="shared" si="5"/>
        <v>890</v>
      </c>
    </row>
    <row r="48" spans="1:19" ht="20.100000000000001" customHeight="1" x14ac:dyDescent="0.2">
      <c r="A48" s="5">
        <f t="shared" si="3"/>
        <v>45</v>
      </c>
      <c r="B48" s="26" t="s">
        <v>73</v>
      </c>
      <c r="C48" s="10" t="s">
        <v>74</v>
      </c>
      <c r="D48" s="15">
        <v>500</v>
      </c>
      <c r="E48" s="15"/>
      <c r="F48" s="23">
        <f>378+378</f>
        <v>756</v>
      </c>
      <c r="G48" s="15"/>
      <c r="H48" s="5">
        <f t="shared" si="5"/>
        <v>1256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1:19" ht="20.100000000000001" customHeight="1" x14ac:dyDescent="0.2">
      <c r="A49" s="5">
        <f t="shared" si="3"/>
        <v>46</v>
      </c>
      <c r="B49" s="26"/>
      <c r="C49" s="10" t="s">
        <v>75</v>
      </c>
      <c r="D49" s="15">
        <v>500</v>
      </c>
      <c r="E49" s="15"/>
      <c r="F49" s="23"/>
      <c r="G49" s="15"/>
      <c r="H49" s="5">
        <f t="shared" si="5"/>
        <v>500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1:19" ht="20.100000000000001" customHeight="1" x14ac:dyDescent="0.2">
      <c r="A50" s="5">
        <f t="shared" si="3"/>
        <v>47</v>
      </c>
      <c r="B50" s="10" t="s">
        <v>76</v>
      </c>
      <c r="C50" s="10" t="s">
        <v>77</v>
      </c>
      <c r="D50" s="19"/>
      <c r="E50" s="15"/>
      <c r="F50" s="15"/>
      <c r="G50" s="15"/>
      <c r="H50" s="5">
        <f t="shared" si="5"/>
        <v>0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spans="1:19" ht="20.100000000000001" customHeight="1" x14ac:dyDescent="0.2">
      <c r="A51" s="5">
        <f t="shared" si="3"/>
        <v>48</v>
      </c>
      <c r="B51" s="25" t="s">
        <v>78</v>
      </c>
      <c r="C51" s="9" t="s">
        <v>79</v>
      </c>
      <c r="D51" s="15">
        <v>500</v>
      </c>
      <c r="E51" s="15"/>
      <c r="F51" s="15">
        <v>368.4</v>
      </c>
      <c r="G51" s="15"/>
      <c r="H51" s="5">
        <f t="shared" si="5"/>
        <v>868.4</v>
      </c>
    </row>
    <row r="52" spans="1:19" ht="20.100000000000001" customHeight="1" x14ac:dyDescent="0.2">
      <c r="A52" s="5">
        <f t="shared" si="3"/>
        <v>49</v>
      </c>
      <c r="B52" s="25"/>
      <c r="C52" s="9" t="s">
        <v>80</v>
      </c>
      <c r="D52" s="15">
        <v>500</v>
      </c>
      <c r="E52" s="15"/>
      <c r="F52" s="15">
        <v>195</v>
      </c>
      <c r="G52" s="15"/>
      <c r="H52" s="5">
        <f t="shared" si="5"/>
        <v>695</v>
      </c>
    </row>
    <row r="53" spans="1:19" ht="20.100000000000001" customHeight="1" x14ac:dyDescent="0.2">
      <c r="A53" s="5">
        <f t="shared" si="3"/>
        <v>50</v>
      </c>
      <c r="B53" s="5" t="s">
        <v>81</v>
      </c>
      <c r="C53" s="5" t="s">
        <v>82</v>
      </c>
      <c r="D53" s="5">
        <v>530</v>
      </c>
      <c r="E53" s="5"/>
      <c r="F53" s="5"/>
      <c r="G53" s="5"/>
      <c r="H53" s="5">
        <f>SUM(D53:G53)</f>
        <v>530</v>
      </c>
    </row>
    <row r="54" spans="1:19" ht="20.100000000000001" customHeight="1" x14ac:dyDescent="0.2">
      <c r="A54" s="5">
        <f t="shared" si="3"/>
        <v>51</v>
      </c>
      <c r="B54" s="11" t="s">
        <v>83</v>
      </c>
      <c r="C54" s="11" t="s">
        <v>84</v>
      </c>
      <c r="D54" s="5">
        <v>1000</v>
      </c>
      <c r="E54" s="5"/>
      <c r="F54" s="5"/>
      <c r="G54" s="5"/>
      <c r="H54" s="5">
        <f>SUM(D54:G54)</f>
        <v>1000</v>
      </c>
    </row>
    <row r="55" spans="1:19" ht="20.100000000000001" customHeight="1" x14ac:dyDescent="0.2">
      <c r="A55" s="3" t="s">
        <v>123</v>
      </c>
      <c r="B55" s="4"/>
      <c r="C55" s="4"/>
      <c r="D55" s="4"/>
      <c r="E55" s="4"/>
      <c r="F55" s="4"/>
      <c r="G55" s="4"/>
      <c r="H55" s="4"/>
    </row>
    <row r="56" spans="1:19" ht="20.100000000000001" customHeight="1" x14ac:dyDescent="0.2">
      <c r="A56" s="5">
        <f t="shared" ref="A56:A73" si="6">ROW()-4</f>
        <v>52</v>
      </c>
      <c r="B56" s="5" t="s">
        <v>85</v>
      </c>
      <c r="C56" s="5" t="s">
        <v>86</v>
      </c>
      <c r="D56" s="5">
        <v>500</v>
      </c>
      <c r="E56" s="5"/>
      <c r="F56" s="5">
        <v>451.9</v>
      </c>
      <c r="G56" s="5"/>
      <c r="H56" s="5">
        <f t="shared" ref="H56:H62" si="7">SUM(D56:G56)</f>
        <v>951.9</v>
      </c>
    </row>
    <row r="57" spans="1:19" ht="20.100000000000001" customHeight="1" x14ac:dyDescent="0.2">
      <c r="A57" s="5">
        <f t="shared" si="6"/>
        <v>53</v>
      </c>
      <c r="B57" s="5" t="s">
        <v>87</v>
      </c>
      <c r="C57" s="5" t="s">
        <v>88</v>
      </c>
      <c r="D57" s="5">
        <v>500</v>
      </c>
      <c r="E57" s="5"/>
      <c r="F57" s="5"/>
      <c r="G57" s="5"/>
      <c r="H57" s="5">
        <f t="shared" si="7"/>
        <v>500</v>
      </c>
    </row>
    <row r="58" spans="1:19" ht="20.100000000000001" customHeight="1" x14ac:dyDescent="0.2">
      <c r="A58" s="5">
        <f t="shared" si="6"/>
        <v>54</v>
      </c>
      <c r="B58" s="24" t="s">
        <v>89</v>
      </c>
      <c r="C58" s="5" t="s">
        <v>90</v>
      </c>
      <c r="D58" s="5">
        <v>500</v>
      </c>
      <c r="E58" s="5"/>
      <c r="F58" s="5">
        <v>500</v>
      </c>
      <c r="G58" s="5"/>
      <c r="H58" s="5">
        <f t="shared" si="7"/>
        <v>1000</v>
      </c>
    </row>
    <row r="59" spans="1:19" ht="20.100000000000001" customHeight="1" x14ac:dyDescent="0.2">
      <c r="A59" s="5">
        <f t="shared" si="6"/>
        <v>55</v>
      </c>
      <c r="B59" s="24"/>
      <c r="C59" s="5" t="s">
        <v>91</v>
      </c>
      <c r="D59" s="5">
        <v>500</v>
      </c>
      <c r="E59" s="5"/>
      <c r="F59" s="5"/>
      <c r="G59" s="5"/>
      <c r="H59" s="5">
        <f t="shared" si="7"/>
        <v>500</v>
      </c>
    </row>
    <row r="60" spans="1:19" ht="20.100000000000001" customHeight="1" x14ac:dyDescent="0.2">
      <c r="A60" s="5">
        <f t="shared" si="6"/>
        <v>56</v>
      </c>
      <c r="B60" s="5" t="s">
        <v>92</v>
      </c>
      <c r="C60" s="5" t="s">
        <v>93</v>
      </c>
      <c r="D60" s="5">
        <v>500</v>
      </c>
      <c r="E60" s="5"/>
      <c r="F60" s="5">
        <v>282.39999999999998</v>
      </c>
      <c r="G60" s="5"/>
      <c r="H60" s="5">
        <f t="shared" si="7"/>
        <v>782.4</v>
      </c>
    </row>
    <row r="61" spans="1:19" ht="20.100000000000001" customHeight="1" x14ac:dyDescent="0.2">
      <c r="A61" s="5">
        <f t="shared" si="6"/>
        <v>57</v>
      </c>
      <c r="B61" s="24" t="s">
        <v>94</v>
      </c>
      <c r="C61" s="5" t="s">
        <v>95</v>
      </c>
      <c r="D61" s="5">
        <v>500</v>
      </c>
      <c r="E61" s="5"/>
      <c r="F61" s="5">
        <v>500</v>
      </c>
      <c r="G61" s="5"/>
      <c r="H61" s="5">
        <f t="shared" si="7"/>
        <v>1000</v>
      </c>
    </row>
    <row r="62" spans="1:19" ht="20.100000000000001" customHeight="1" x14ac:dyDescent="0.2">
      <c r="A62" s="5">
        <f t="shared" si="6"/>
        <v>58</v>
      </c>
      <c r="B62" s="24"/>
      <c r="C62" s="5" t="s">
        <v>96</v>
      </c>
      <c r="D62" s="5">
        <v>500</v>
      </c>
      <c r="E62" s="5"/>
      <c r="F62" s="5">
        <v>500</v>
      </c>
      <c r="G62" s="5"/>
      <c r="H62" s="5">
        <f t="shared" si="7"/>
        <v>1000</v>
      </c>
    </row>
    <row r="63" spans="1:19" ht="20.100000000000001" customHeight="1" x14ac:dyDescent="0.2">
      <c r="A63" s="5">
        <f t="shared" si="6"/>
        <v>59</v>
      </c>
      <c r="B63" s="28" t="s">
        <v>97</v>
      </c>
      <c r="C63" s="7" t="s">
        <v>98</v>
      </c>
      <c r="D63" s="15">
        <v>500</v>
      </c>
      <c r="E63" s="15"/>
      <c r="F63" s="15">
        <v>489.64</v>
      </c>
      <c r="G63" s="15"/>
      <c r="H63" s="5">
        <f t="shared" ref="H63:H73" si="8">SUM(D63:G63)</f>
        <v>989.64</v>
      </c>
      <c r="I63" s="20" t="s">
        <v>137</v>
      </c>
    </row>
    <row r="64" spans="1:19" ht="20.100000000000001" customHeight="1" x14ac:dyDescent="0.2">
      <c r="A64" s="5">
        <f t="shared" si="6"/>
        <v>60</v>
      </c>
      <c r="B64" s="28"/>
      <c r="C64" s="7" t="s">
        <v>99</v>
      </c>
      <c r="D64" s="15">
        <v>360</v>
      </c>
      <c r="E64" s="15"/>
      <c r="F64" s="15">
        <v>496.2</v>
      </c>
      <c r="G64" s="15"/>
      <c r="H64" s="5">
        <f t="shared" si="8"/>
        <v>856.2</v>
      </c>
    </row>
    <row r="65" spans="1:19" ht="20.100000000000001" customHeight="1" x14ac:dyDescent="0.2">
      <c r="A65" s="5">
        <f t="shared" si="6"/>
        <v>61</v>
      </c>
      <c r="B65" s="25" t="s">
        <v>100</v>
      </c>
      <c r="C65" s="9" t="s">
        <v>101</v>
      </c>
      <c r="D65" s="15">
        <v>500</v>
      </c>
      <c r="E65" s="15"/>
      <c r="F65" s="15">
        <v>465.9</v>
      </c>
      <c r="G65" s="15"/>
      <c r="H65" s="5">
        <f t="shared" si="8"/>
        <v>965.9</v>
      </c>
    </row>
    <row r="66" spans="1:19" ht="20.100000000000001" customHeight="1" x14ac:dyDescent="0.2">
      <c r="A66" s="5">
        <f t="shared" si="6"/>
        <v>62</v>
      </c>
      <c r="B66" s="25"/>
      <c r="C66" s="9" t="s">
        <v>102</v>
      </c>
      <c r="D66" s="15">
        <v>500</v>
      </c>
      <c r="E66" s="15"/>
      <c r="F66" s="15">
        <v>370</v>
      </c>
      <c r="G66" s="15"/>
      <c r="H66" s="5">
        <f t="shared" si="8"/>
        <v>870</v>
      </c>
    </row>
    <row r="67" spans="1:19" ht="20.100000000000001" customHeight="1" x14ac:dyDescent="0.2">
      <c r="A67" s="5">
        <f t="shared" si="6"/>
        <v>63</v>
      </c>
      <c r="B67" s="25" t="s">
        <v>103</v>
      </c>
      <c r="C67" s="9" t="s">
        <v>104</v>
      </c>
      <c r="D67" s="15">
        <v>500</v>
      </c>
      <c r="E67" s="15"/>
      <c r="F67" s="15">
        <v>491</v>
      </c>
      <c r="G67" s="15"/>
      <c r="H67" s="5">
        <f t="shared" si="8"/>
        <v>991</v>
      </c>
    </row>
    <row r="68" spans="1:19" ht="20.100000000000001" customHeight="1" x14ac:dyDescent="0.2">
      <c r="A68" s="5">
        <f t="shared" si="6"/>
        <v>64</v>
      </c>
      <c r="B68" s="25"/>
      <c r="C68" s="9" t="s">
        <v>105</v>
      </c>
      <c r="D68" s="15">
        <v>500</v>
      </c>
      <c r="E68" s="15"/>
      <c r="F68" s="15">
        <v>500</v>
      </c>
      <c r="G68" s="15"/>
      <c r="H68" s="5">
        <f t="shared" si="8"/>
        <v>1000</v>
      </c>
    </row>
    <row r="69" spans="1:19" ht="20.100000000000001" customHeight="1" x14ac:dyDescent="0.2">
      <c r="A69" s="5">
        <f t="shared" si="6"/>
        <v>65</v>
      </c>
      <c r="B69" s="10" t="s">
        <v>106</v>
      </c>
      <c r="C69" s="10" t="s">
        <v>107</v>
      </c>
      <c r="D69" s="15">
        <v>473.55</v>
      </c>
      <c r="E69" s="15"/>
      <c r="F69" s="15"/>
      <c r="G69" s="15"/>
      <c r="H69" s="5">
        <f t="shared" si="8"/>
        <v>473.55</v>
      </c>
    </row>
    <row r="70" spans="1:19" ht="20.100000000000001" customHeight="1" x14ac:dyDescent="0.2">
      <c r="A70" s="5">
        <f t="shared" si="6"/>
        <v>66</v>
      </c>
      <c r="B70" s="9" t="s">
        <v>108</v>
      </c>
      <c r="C70" s="9" t="s">
        <v>109</v>
      </c>
      <c r="D70" s="19">
        <v>500</v>
      </c>
      <c r="E70" s="15"/>
      <c r="F70" s="15"/>
      <c r="G70" s="15"/>
      <c r="H70" s="5">
        <f t="shared" si="8"/>
        <v>500</v>
      </c>
    </row>
    <row r="71" spans="1:19" ht="20.100000000000001" customHeight="1" x14ac:dyDescent="0.2">
      <c r="A71" s="5">
        <f t="shared" si="6"/>
        <v>67</v>
      </c>
      <c r="B71" s="25" t="s">
        <v>110</v>
      </c>
      <c r="C71" s="9" t="s">
        <v>111</v>
      </c>
      <c r="D71" s="15">
        <v>464.92</v>
      </c>
      <c r="E71" s="15"/>
      <c r="F71" s="15">
        <v>459</v>
      </c>
      <c r="G71" s="15"/>
      <c r="H71" s="5">
        <f t="shared" si="8"/>
        <v>923.92000000000007</v>
      </c>
    </row>
    <row r="72" spans="1:19" ht="20.100000000000001" customHeight="1" x14ac:dyDescent="0.2">
      <c r="A72" s="5">
        <f t="shared" si="6"/>
        <v>68</v>
      </c>
      <c r="B72" s="25"/>
      <c r="C72" s="9" t="s">
        <v>112</v>
      </c>
      <c r="D72" s="19">
        <v>500</v>
      </c>
      <c r="E72" s="15"/>
      <c r="F72" s="15">
        <v>500</v>
      </c>
      <c r="G72" s="15"/>
      <c r="H72" s="5">
        <f t="shared" si="8"/>
        <v>1000</v>
      </c>
    </row>
    <row r="73" spans="1:19" ht="20.100000000000001" customHeight="1" x14ac:dyDescent="0.2">
      <c r="A73" s="5">
        <f t="shared" si="6"/>
        <v>69</v>
      </c>
      <c r="B73" s="9" t="s">
        <v>113</v>
      </c>
      <c r="C73" s="9" t="s">
        <v>114</v>
      </c>
      <c r="D73" s="15">
        <v>500</v>
      </c>
      <c r="E73" s="15"/>
      <c r="F73" s="15">
        <v>500</v>
      </c>
      <c r="G73" s="15"/>
      <c r="H73" s="5">
        <f t="shared" si="8"/>
        <v>1000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spans="1:19" ht="20.100000000000001" customHeight="1" x14ac:dyDescent="0.2">
      <c r="A74" s="3" t="s">
        <v>124</v>
      </c>
      <c r="B74" s="4"/>
      <c r="C74" s="4"/>
      <c r="D74" s="4"/>
      <c r="E74" s="4"/>
      <c r="F74" s="4"/>
      <c r="G74" s="4"/>
      <c r="H74" s="4"/>
    </row>
    <row r="75" spans="1:19" ht="20.100000000000001" customHeight="1" x14ac:dyDescent="0.2">
      <c r="A75" s="5"/>
      <c r="B75" s="14"/>
      <c r="C75" s="14" t="s">
        <v>127</v>
      </c>
      <c r="D75" s="5">
        <v>92.8</v>
      </c>
      <c r="E75" s="5"/>
      <c r="F75" s="5">
        <v>323</v>
      </c>
      <c r="G75" s="5"/>
      <c r="H75" s="5">
        <f t="shared" ref="H75:H80" si="9">SUM(D75:G75)</f>
        <v>415.8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</row>
    <row r="76" spans="1:19" ht="20.100000000000001" customHeight="1" x14ac:dyDescent="0.2">
      <c r="A76" s="5"/>
      <c r="B76" s="14"/>
      <c r="C76" s="14" t="s">
        <v>128</v>
      </c>
      <c r="D76" s="5">
        <v>321.52999999999997</v>
      </c>
      <c r="E76" s="5"/>
      <c r="F76" s="5">
        <v>320.5</v>
      </c>
      <c r="G76" s="5"/>
      <c r="H76" s="5">
        <f t="shared" si="9"/>
        <v>642.03</v>
      </c>
      <c r="I76" s="12" t="s">
        <v>134</v>
      </c>
      <c r="J76" s="12"/>
      <c r="K76" s="12"/>
      <c r="L76" s="12"/>
      <c r="M76" s="12"/>
      <c r="N76" s="12"/>
      <c r="O76" s="12"/>
      <c r="P76" s="12"/>
      <c r="Q76" s="12"/>
      <c r="R76" s="12"/>
      <c r="S76" s="12"/>
    </row>
    <row r="77" spans="1:19" ht="20.100000000000001" customHeight="1" x14ac:dyDescent="0.2">
      <c r="A77" s="5"/>
      <c r="B77" s="14"/>
      <c r="C77" s="14" t="s">
        <v>129</v>
      </c>
      <c r="D77" s="5">
        <v>485.84</v>
      </c>
      <c r="E77" s="5"/>
      <c r="F77" s="5">
        <v>109</v>
      </c>
      <c r="G77" s="5"/>
      <c r="H77" s="5">
        <f t="shared" si="9"/>
        <v>594.83999999999992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</row>
    <row r="78" spans="1:19" ht="20.100000000000001" customHeight="1" x14ac:dyDescent="0.2">
      <c r="A78" s="5"/>
      <c r="B78" s="14"/>
      <c r="C78" s="14" t="s">
        <v>130</v>
      </c>
      <c r="D78" s="5">
        <v>432.86</v>
      </c>
      <c r="E78" s="5"/>
      <c r="F78" s="5"/>
      <c r="G78" s="5"/>
      <c r="H78" s="5">
        <f t="shared" si="9"/>
        <v>432.86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</row>
    <row r="79" spans="1:19" ht="20.100000000000001" customHeight="1" x14ac:dyDescent="0.2">
      <c r="A79" s="5"/>
      <c r="B79" s="14"/>
      <c r="C79" s="14" t="s">
        <v>131</v>
      </c>
      <c r="D79" s="5">
        <v>168.03</v>
      </c>
      <c r="E79" s="5"/>
      <c r="F79" s="5">
        <f>27+31.9+36+64.02+67+9+26.7+63+70.3</f>
        <v>394.92</v>
      </c>
      <c r="G79" s="5"/>
      <c r="H79" s="5">
        <f t="shared" si="9"/>
        <v>562.95000000000005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</row>
    <row r="80" spans="1:19" ht="20.100000000000001" customHeight="1" x14ac:dyDescent="0.2">
      <c r="A80" s="5"/>
      <c r="B80" s="14"/>
      <c r="C80" s="14" t="s">
        <v>125</v>
      </c>
      <c r="D80" s="5">
        <v>395</v>
      </c>
      <c r="E80" s="5"/>
      <c r="F80" s="5">
        <v>1160.19</v>
      </c>
      <c r="G80" s="5">
        <v>13</v>
      </c>
      <c r="H80" s="5">
        <f t="shared" si="9"/>
        <v>1568.19</v>
      </c>
      <c r="I80" s="12" t="s">
        <v>126</v>
      </c>
      <c r="J80" s="12"/>
      <c r="K80" s="12"/>
      <c r="L80" s="12"/>
      <c r="M80" s="12"/>
      <c r="N80" s="12"/>
      <c r="O80" s="12"/>
      <c r="P80" s="12"/>
      <c r="Q80" s="12"/>
      <c r="R80" s="12"/>
      <c r="S80" s="12"/>
    </row>
    <row r="81" spans="1:19" ht="20.100000000000001" customHeight="1" x14ac:dyDescent="0.2">
      <c r="A81" s="5"/>
      <c r="B81" s="14"/>
      <c r="C81" s="14" t="s">
        <v>132</v>
      </c>
      <c r="D81" s="5">
        <v>550.91999999999996</v>
      </c>
      <c r="E81" s="5"/>
      <c r="F81" s="5">
        <v>336</v>
      </c>
      <c r="G81" s="5"/>
      <c r="H81" s="5">
        <f>SUM(D81:G81)</f>
        <v>886.92</v>
      </c>
      <c r="I81" s="12" t="s">
        <v>138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</row>
    <row r="82" spans="1:19" ht="20.100000000000001" customHeight="1" x14ac:dyDescent="0.2">
      <c r="A82" s="5"/>
      <c r="B82" s="14"/>
      <c r="C82" s="14" t="s">
        <v>133</v>
      </c>
      <c r="D82" s="5">
        <v>83.49</v>
      </c>
      <c r="E82" s="5"/>
      <c r="F82" s="5">
        <v>53</v>
      </c>
      <c r="G82" s="5"/>
      <c r="H82" s="5">
        <f>SUM(D82:G82)</f>
        <v>136.49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</row>
    <row r="83" spans="1:19" ht="20.100000000000001" customHeight="1" x14ac:dyDescent="0.2">
      <c r="A83" s="5"/>
      <c r="B83" s="14"/>
      <c r="C83" s="14" t="s">
        <v>135</v>
      </c>
      <c r="D83" s="15">
        <v>244.78</v>
      </c>
      <c r="E83" s="15"/>
      <c r="F83" s="15">
        <v>47.21</v>
      </c>
      <c r="G83" s="5"/>
      <c r="H83" s="5">
        <f t="shared" ref="H83:H84" si="10">SUM(D83:G83)</f>
        <v>291.99</v>
      </c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</row>
    <row r="84" spans="1:19" ht="20.100000000000001" customHeight="1" x14ac:dyDescent="0.2">
      <c r="A84" s="5"/>
      <c r="B84" s="14"/>
      <c r="C84" s="14" t="s">
        <v>136</v>
      </c>
      <c r="D84" s="15">
        <v>452.01</v>
      </c>
      <c r="E84" s="15"/>
      <c r="F84" s="15">
        <v>98</v>
      </c>
      <c r="G84" s="5"/>
      <c r="H84" s="5">
        <f t="shared" si="10"/>
        <v>550.01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</row>
    <row r="85" spans="1:19" ht="20.100000000000001" customHeight="1" x14ac:dyDescent="0.2">
      <c r="A85" s="13" t="s">
        <v>120</v>
      </c>
      <c r="B85" s="13"/>
      <c r="C85" s="13"/>
      <c r="D85" s="13">
        <f>SUM(D3:D84)</f>
        <v>37254.039999999994</v>
      </c>
      <c r="E85" s="13">
        <f>SUM(E3:E84)</f>
        <v>662</v>
      </c>
      <c r="F85" s="13">
        <f>SUM(F3:F84)</f>
        <v>19179.189999999995</v>
      </c>
      <c r="G85" s="13">
        <f>SUM(G3:G84)</f>
        <v>13</v>
      </c>
      <c r="H85" s="13">
        <f>SUM(H3:H84)</f>
        <v>57108.23</v>
      </c>
    </row>
  </sheetData>
  <mergeCells count="29">
    <mergeCell ref="B3:B4"/>
    <mergeCell ref="B21:B22"/>
    <mergeCell ref="B12:B13"/>
    <mergeCell ref="B17:B18"/>
    <mergeCell ref="B19:B20"/>
    <mergeCell ref="B6:B7"/>
    <mergeCell ref="B14:B15"/>
    <mergeCell ref="B65:B66"/>
    <mergeCell ref="B71:B72"/>
    <mergeCell ref="B63:B64"/>
    <mergeCell ref="B67:B68"/>
    <mergeCell ref="B46:B47"/>
    <mergeCell ref="B61:B62"/>
    <mergeCell ref="B48:B49"/>
    <mergeCell ref="B58:B59"/>
    <mergeCell ref="B51:B52"/>
    <mergeCell ref="B44:B45"/>
    <mergeCell ref="B38:B39"/>
    <mergeCell ref="B42:B43"/>
    <mergeCell ref="B40:B41"/>
    <mergeCell ref="F17:F18"/>
    <mergeCell ref="F19:F20"/>
    <mergeCell ref="D38:D39"/>
    <mergeCell ref="F48:F49"/>
    <mergeCell ref="B25:B26"/>
    <mergeCell ref="B29:B30"/>
    <mergeCell ref="B35:B36"/>
    <mergeCell ref="B33:B34"/>
    <mergeCell ref="B31:B32"/>
  </mergeCells>
  <phoneticPr fontId="1" type="noConversion"/>
  <conditionalFormatting sqref="B1:B1048576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媒体名单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Piao, Helen</cp:lastModifiedBy>
  <dcterms:modified xsi:type="dcterms:W3CDTF">2025-01-23T04:51:30Z</dcterms:modified>
</cp:coreProperties>
</file>