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D:\COMFORT\2019活动\苏靖涵售后\客户结算\"/>
    </mc:Choice>
  </mc:AlternateContent>
  <xr:revisionPtr revIDLastSave="0" documentId="13_ncr:1_{D73440EA-09A4-4C33-9572-25A37C88ED72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华美达" sheetId="11" r:id="rId1"/>
    <sheet name="汇总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1" l="1"/>
  <c r="I14" i="11" l="1"/>
  <c r="B6" i="12" l="1"/>
  <c r="I13" i="11"/>
  <c r="I9" i="11"/>
  <c r="I11" i="11"/>
  <c r="I12" i="11" l="1"/>
  <c r="I15" i="11" s="1"/>
  <c r="I16" i="11" s="1"/>
  <c r="I17" i="11" s="1"/>
</calcChain>
</file>

<file path=xl/sharedStrings.xml><?xml version="1.0" encoding="utf-8"?>
<sst xmlns="http://schemas.openxmlformats.org/spreadsheetml/2006/main" count="43" uniqueCount="39">
  <si>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</si>
  <si>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</si>
  <si>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</si>
  <si>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</si>
  <si>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</si>
  <si>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</si>
  <si>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</si>
  <si>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</si>
  <si>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</si>
  <si>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</si>
  <si>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</si>
  <si>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</si>
  <si>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</si>
  <si>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</si>
  <si>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</si>
  <si>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</si>
  <si>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用餐
Meal</t>
  </si>
  <si>
    <t>用餐合计Total</t>
  </si>
  <si>
    <t>合计 Total</t>
  </si>
  <si>
    <t>净价合计 Net Total</t>
  </si>
  <si>
    <t>服务费10% Service Fee</t>
  </si>
  <si>
    <t>康辉集团北京国际会议展览有限公司</t>
    <phoneticPr fontId="8" type="noConversion"/>
  </si>
  <si>
    <t>围餐，社会餐厅</t>
    <phoneticPr fontId="8" type="noConversion"/>
  </si>
  <si>
    <t>项目</t>
    <phoneticPr fontId="8" type="noConversion"/>
  </si>
  <si>
    <t>合同总价</t>
    <phoneticPr fontId="8" type="noConversion"/>
  </si>
  <si>
    <t>费用（不含税）</t>
    <phoneticPr fontId="8" type="noConversion"/>
  </si>
  <si>
    <t>青岛会议</t>
    <phoneticPr fontId="8" type="noConversion"/>
  </si>
  <si>
    <t>广州会议</t>
    <phoneticPr fontId="8" type="noConversion"/>
  </si>
  <si>
    <t>上海会议</t>
    <phoneticPr fontId="8" type="noConversion"/>
  </si>
  <si>
    <t>剩余费用</t>
    <phoneticPr fontId="8" type="noConversion"/>
  </si>
  <si>
    <t>北京</t>
    <phoneticPr fontId="8" type="noConversion"/>
  </si>
  <si>
    <t>40人</t>
    <phoneticPr fontId="8" type="noConversion"/>
  </si>
  <si>
    <t>住宿费</t>
    <phoneticPr fontId="8" type="noConversion"/>
  </si>
  <si>
    <t>晚</t>
    <phoneticPr fontId="8" type="noConversion"/>
  </si>
  <si>
    <t>租车费</t>
    <phoneticPr fontId="8" type="noConversion"/>
  </si>
  <si>
    <t>趟</t>
    <phoneticPr fontId="8" type="noConversion"/>
  </si>
  <si>
    <t>租车费合计Total</t>
    <phoneticPr fontId="8" type="noConversion"/>
  </si>
  <si>
    <t>住宿合计Total</t>
    <phoneticPr fontId="8" type="noConversion"/>
  </si>
  <si>
    <t>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</si>
</sst>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6" borderId="1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1" fillId="0" borderId="22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2" xfId="0" applyNumberFormat="1" applyFont="1" applyFill="1" applyBorder="1" applyAlignment="1">
      <alignment horizontal="center" vertical="center"/>
    </xf>
    <xf numFmtId="177" fontId="2" fillId="4" borderId="22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6" fillId="4" borderId="15" xfId="2" applyNumberFormat="1" applyFont="1" applyFill="1" applyBorder="1" applyAlignment="1">
      <alignment horizontal="right" vertical="center"/>
    </xf>
    <xf numFmtId="180" fontId="7" fillId="4" borderId="15" xfId="0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77" fontId="2" fillId="2" borderId="11" xfId="2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I10" sqref="I10"/>
    </sheetView>
  </sheetViews>
  <sheetFormatPr defaultColWidth="8.86328125" defaultRowHeight="13.5" x14ac:dyDescent="0.3"/>
  <cols>
    <col min="1" max="1" width="25.33203125" customWidth="1"/>
    <col min="3" max="3" width="29" customWidth="1"/>
    <col min="4" max="7" width="11.33203125" customWidth="1"/>
    <col min="8" max="8" width="13.6640625" customWidth="1"/>
    <col min="9" max="9" width="23.1328125" customWidth="1"/>
    <col min="10" max="10" width="26.33203125" customWidth="1"/>
  </cols>
  <sheetData>
    <row r="1" spans="1:10" ht="33.950000000000003" customHeight="1" x14ac:dyDescent="0.3">
      <c r="A1" s="1" t="s">
        <v>0</v>
      </c>
      <c r="B1" s="41" t="s">
        <v>21</v>
      </c>
      <c r="C1" s="41"/>
      <c r="D1" s="1"/>
      <c r="E1" s="1"/>
      <c r="F1" s="1"/>
      <c r="G1" s="1"/>
      <c r="H1" s="2"/>
      <c r="I1" s="2"/>
      <c r="J1" s="1"/>
    </row>
    <row r="2" spans="1:10" ht="18" customHeight="1" x14ac:dyDescent="0.3">
      <c r="A2" s="1" t="s">
        <v>1</v>
      </c>
      <c r="B2" s="42">
        <v>43627.6</v>
      </c>
      <c r="C2" s="42"/>
      <c r="D2" s="1"/>
      <c r="E2" s="1"/>
      <c r="F2" s="1"/>
      <c r="G2" s="1"/>
      <c r="H2" s="2"/>
      <c r="I2" s="2"/>
      <c r="J2" s="1"/>
    </row>
    <row r="3" spans="1:10" ht="18" customHeight="1" x14ac:dyDescent="0.3">
      <c r="A3" s="3" t="s">
        <v>2</v>
      </c>
      <c r="B3" s="43"/>
      <c r="C3" s="43"/>
      <c r="D3" s="4"/>
      <c r="E3" s="4"/>
      <c r="F3" s="4"/>
      <c r="G3" s="4"/>
      <c r="H3" s="4"/>
      <c r="I3" s="4"/>
      <c r="J3" s="16"/>
    </row>
    <row r="4" spans="1:10" ht="18" customHeight="1" x14ac:dyDescent="0.3">
      <c r="A4" s="3" t="s">
        <v>3</v>
      </c>
      <c r="B4" s="44" t="s">
        <v>30</v>
      </c>
      <c r="C4" s="44"/>
      <c r="D4" s="3"/>
      <c r="E4" s="3"/>
      <c r="F4" s="3"/>
      <c r="G4" s="3"/>
      <c r="H4" s="3"/>
      <c r="I4" s="3"/>
      <c r="J4" s="3"/>
    </row>
    <row r="5" spans="1:10" ht="18" customHeight="1" x14ac:dyDescent="0.3">
      <c r="A5" s="3" t="s">
        <v>4</v>
      </c>
      <c r="B5" s="45" t="s">
        <v>31</v>
      </c>
      <c r="C5" s="45"/>
      <c r="D5" s="3"/>
      <c r="E5" s="3"/>
      <c r="F5" s="3"/>
      <c r="G5" s="3"/>
      <c r="H5" s="3"/>
      <c r="I5" s="3"/>
      <c r="J5" s="3"/>
    </row>
    <row r="6" spans="1:10" ht="15.75" x14ac:dyDescent="0.3">
      <c r="A6" s="49" t="s">
        <v>5</v>
      </c>
      <c r="B6" s="50"/>
      <c r="C6" s="51"/>
      <c r="D6" s="62" t="s">
        <v>6</v>
      </c>
      <c r="E6" s="63"/>
      <c r="F6" s="63"/>
      <c r="G6" s="63"/>
      <c r="H6" s="63"/>
      <c r="I6" s="64"/>
      <c r="J6" s="46" t="s">
        <v>7</v>
      </c>
    </row>
    <row r="7" spans="1:10" ht="15.75" x14ac:dyDescent="0.3">
      <c r="A7" s="52"/>
      <c r="B7" s="53"/>
      <c r="C7" s="54"/>
      <c r="D7" s="36" t="s">
        <v>8</v>
      </c>
      <c r="E7" s="37"/>
      <c r="F7" s="37"/>
      <c r="G7" s="38"/>
      <c r="H7" s="39" t="s">
        <v>9</v>
      </c>
      <c r="I7" s="40"/>
      <c r="J7" s="47"/>
    </row>
    <row r="8" spans="1:10" ht="15.75" x14ac:dyDescent="0.3">
      <c r="A8" s="55"/>
      <c r="B8" s="56"/>
      <c r="C8" s="57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48"/>
    </row>
    <row r="9" spans="1:10" ht="31.5" customHeight="1" x14ac:dyDescent="0.3">
      <c r="A9" s="8" t="s">
        <v>32</v>
      </c>
      <c r="B9" s="58"/>
      <c r="C9" s="59"/>
      <c r="D9" s="9">
        <v>1</v>
      </c>
      <c r="E9" s="10" t="s">
        <v>33</v>
      </c>
      <c r="F9" s="11">
        <v>1</v>
      </c>
      <c r="G9" s="10" t="s">
        <v>15</v>
      </c>
      <c r="H9" s="12">
        <v>33580.050000000003</v>
      </c>
      <c r="I9" s="17">
        <f t="shared" ref="I9:I11" si="0">H9*F9*D9</f>
        <v>33580.050000000003</v>
      </c>
      <c r="J9" s="20"/>
    </row>
    <row r="10" spans="1:10" ht="15.75" x14ac:dyDescent="0.3">
      <c r="A10" s="33" t="s">
        <v>37</v>
      </c>
      <c r="B10" s="34"/>
      <c r="C10" s="34"/>
      <c r="D10" s="34"/>
      <c r="E10" s="34"/>
      <c r="F10" s="34"/>
      <c r="G10" s="34"/>
      <c r="H10" s="35"/>
      <c r="I10" s="18">
        <f>SUM(I9:I9)</f>
        <v>33580.050000000003</v>
      </c>
      <c r="J10" s="19"/>
    </row>
    <row r="11" spans="1:10" ht="15.95" customHeight="1" x14ac:dyDescent="0.3">
      <c r="A11" s="31" t="s">
        <v>16</v>
      </c>
      <c r="B11" s="60"/>
      <c r="C11" s="61"/>
      <c r="D11" s="9">
        <v>1</v>
      </c>
      <c r="E11" s="10" t="s">
        <v>38</v>
      </c>
      <c r="F11" s="11">
        <v>1</v>
      </c>
      <c r="G11" s="10" t="s">
        <v>15</v>
      </c>
      <c r="H11" s="12">
        <v>70720</v>
      </c>
      <c r="I11" s="17">
        <f t="shared" si="0"/>
        <v>70720</v>
      </c>
      <c r="J11" s="20" t="s">
        <v>22</v>
      </c>
    </row>
    <row r="12" spans="1:10" ht="15.75" x14ac:dyDescent="0.3">
      <c r="A12" s="33" t="s">
        <v>17</v>
      </c>
      <c r="B12" s="34"/>
      <c r="C12" s="34"/>
      <c r="D12" s="34"/>
      <c r="E12" s="34"/>
      <c r="F12" s="34"/>
      <c r="G12" s="34"/>
      <c r="H12" s="35"/>
      <c r="I12" s="18">
        <f>SUM(I11:I11)</f>
        <v>70720</v>
      </c>
      <c r="J12" s="19"/>
    </row>
    <row r="13" spans="1:10" ht="15.75" x14ac:dyDescent="0.3">
      <c r="A13" s="30" t="s">
        <v>34</v>
      </c>
      <c r="B13" s="32" t="s">
        <v>34</v>
      </c>
      <c r="C13" s="32"/>
      <c r="D13" s="24">
        <v>1</v>
      </c>
      <c r="E13" s="24" t="s">
        <v>35</v>
      </c>
      <c r="F13" s="24">
        <v>1</v>
      </c>
      <c r="G13" s="7" t="s">
        <v>15</v>
      </c>
      <c r="H13" s="25">
        <v>23500</v>
      </c>
      <c r="I13" s="26">
        <f>F13*D13*H13</f>
        <v>23500</v>
      </c>
      <c r="J13" s="23"/>
    </row>
    <row r="14" spans="1:10" ht="15.75" x14ac:dyDescent="0.3">
      <c r="A14" s="33" t="s">
        <v>36</v>
      </c>
      <c r="B14" s="34"/>
      <c r="C14" s="34"/>
      <c r="D14" s="34"/>
      <c r="E14" s="34"/>
      <c r="F14" s="34"/>
      <c r="G14" s="34"/>
      <c r="H14" s="35"/>
      <c r="I14" s="18">
        <f>I13</f>
        <v>23500</v>
      </c>
      <c r="J14" s="19"/>
    </row>
    <row r="15" spans="1:10" ht="15.75" x14ac:dyDescent="0.3">
      <c r="A15" s="13" t="s">
        <v>18</v>
      </c>
      <c r="B15" s="14"/>
      <c r="C15" s="14"/>
      <c r="D15" s="14"/>
      <c r="E15" s="14"/>
      <c r="F15" s="14"/>
      <c r="G15" s="14"/>
      <c r="H15" s="15"/>
      <c r="I15" s="21">
        <f>I10+I12+I14</f>
        <v>127800.05</v>
      </c>
      <c r="J15" s="22"/>
    </row>
    <row r="16" spans="1:10" ht="15.75" x14ac:dyDescent="0.3">
      <c r="A16" s="13" t="s">
        <v>20</v>
      </c>
      <c r="B16" s="14"/>
      <c r="C16" s="14"/>
      <c r="D16" s="14"/>
      <c r="E16" s="14"/>
      <c r="F16" s="14"/>
      <c r="G16" s="14"/>
      <c r="H16" s="14"/>
      <c r="I16" s="21">
        <f>I15*0.1</f>
        <v>12780.005000000001</v>
      </c>
      <c r="J16" s="22"/>
    </row>
    <row r="17" spans="1:10" ht="15.75" x14ac:dyDescent="0.3">
      <c r="A17" s="13" t="s">
        <v>19</v>
      </c>
      <c r="B17" s="14"/>
      <c r="C17" s="14"/>
      <c r="D17" s="14"/>
      <c r="E17" s="14"/>
      <c r="F17" s="14"/>
      <c r="G17" s="14"/>
      <c r="H17" s="14"/>
      <c r="I17" s="21">
        <f>SUM(I15:I16)</f>
        <v>140580.05499999999</v>
      </c>
      <c r="J17" s="22"/>
    </row>
  </sheetData>
  <mergeCells count="16">
    <mergeCell ref="J6:J8"/>
    <mergeCell ref="A6:C8"/>
    <mergeCell ref="B9:C9"/>
    <mergeCell ref="A10:H10"/>
    <mergeCell ref="B11:C11"/>
    <mergeCell ref="D6:I6"/>
    <mergeCell ref="B13:C13"/>
    <mergeCell ref="A14:H14"/>
    <mergeCell ref="D7:G7"/>
    <mergeCell ref="H7:I7"/>
    <mergeCell ref="B1:C1"/>
    <mergeCell ref="B2:C2"/>
    <mergeCell ref="B3:C3"/>
    <mergeCell ref="B4:C4"/>
    <mergeCell ref="B5:C5"/>
    <mergeCell ref="A12:H12"/>
  </mergeCells>
  <phoneticPr fontId="8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26" sqref="B26"/>
    </sheetView>
  </sheetViews>
  <sheetFormatPr defaultRowHeight="13.5" x14ac:dyDescent="0.3"/>
  <cols>
    <col min="2" max="2" width="22.86328125" customWidth="1"/>
  </cols>
  <sheetData>
    <row r="1" spans="1:2" x14ac:dyDescent="0.3">
      <c r="A1" s="27" t="s">
        <v>23</v>
      </c>
      <c r="B1" s="27" t="s">
        <v>25</v>
      </c>
    </row>
    <row r="2" spans="1:2" x14ac:dyDescent="0.3">
      <c r="A2" s="28" t="s">
        <v>24</v>
      </c>
      <c r="B2" s="29">
        <v>440000</v>
      </c>
    </row>
    <row r="3" spans="1:2" x14ac:dyDescent="0.3">
      <c r="A3" s="28" t="s">
        <v>26</v>
      </c>
      <c r="B3" s="29">
        <v>70790.5</v>
      </c>
    </row>
    <row r="4" spans="1:2" x14ac:dyDescent="0.3">
      <c r="A4" s="28" t="s">
        <v>27</v>
      </c>
      <c r="B4" s="29">
        <v>57965.599999999999</v>
      </c>
    </row>
    <row r="5" spans="1:2" x14ac:dyDescent="0.3">
      <c r="A5" s="28" t="s">
        <v>28</v>
      </c>
      <c r="B5" s="29">
        <v>23417.02</v>
      </c>
    </row>
    <row r="6" spans="1:2" x14ac:dyDescent="0.3">
      <c r="A6" s="28" t="s">
        <v>29</v>
      </c>
      <c r="B6" s="29">
        <f>B2-B3-B4-B5</f>
        <v>287826.88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华美达</vt:lpstr>
      <vt:lpstr>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CWW</cp:lastModifiedBy>
  <dcterms:created xsi:type="dcterms:W3CDTF">2016-03-25T07:47:00Z</dcterms:created>
  <dcterms:modified xsi:type="dcterms:W3CDTF">2019-08-08T03:47:18Z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