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/>
  <mc:AlternateContent xmlns:mc="http://schemas.openxmlformats.org/markup-compatibility/2006">
    <mc:Choice Requires="x15">
      <x15ac:absPath xmlns:x15ac="http://schemas.microsoft.com/office/spreadsheetml/2010/11/ac" url="C:\Users\CWW\Desktop\ISC360大会\"/>
    </mc:Choice>
  </mc:AlternateContent>
  <xr:revisionPtr revIDLastSave="0" documentId="13_ncr:1_{49CFA706-2A3B-41B4-9C34-2D1D3639109C}" xr6:coauthVersionLast="43" xr6:coauthVersionMax="43" xr10:uidLastSave="{00000000-0000-0000-0000-000000000000}"/>
  <bookViews>
    <workbookView xWindow="-98" yWindow="-98" windowWidth="22695" windowHeight="14595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员工差旅明细!$A$1:$K$58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8" i="2" l="1"/>
  <c r="H38" i="2"/>
  <c r="I38" i="2"/>
  <c r="G26" i="2"/>
  <c r="G34" i="2"/>
  <c r="G35" i="2"/>
  <c r="G36" i="2"/>
  <c r="G23" i="2"/>
  <c r="I56" i="2"/>
  <c r="I55" i="2"/>
  <c r="I57" i="2" s="1"/>
  <c r="F33" i="3" l="1"/>
  <c r="G33" i="3"/>
  <c r="H33" i="3"/>
  <c r="H52" i="3" l="1"/>
  <c r="G52" i="3"/>
  <c r="F52" i="3"/>
  <c r="E52" i="3"/>
  <c r="D52" i="3"/>
  <c r="C52" i="3"/>
  <c r="G50" i="3"/>
  <c r="F50" i="3"/>
  <c r="D50" i="3"/>
  <c r="C50" i="3"/>
  <c r="H49" i="3"/>
  <c r="H48" i="3"/>
  <c r="H47" i="3"/>
  <c r="E47" i="3"/>
  <c r="E50" i="3" s="1"/>
  <c r="G46" i="3"/>
  <c r="F46" i="3"/>
  <c r="D46" i="3"/>
  <c r="C46" i="3"/>
  <c r="H45" i="3"/>
  <c r="H44" i="3"/>
  <c r="H46" i="3" s="1"/>
  <c r="E44" i="3"/>
  <c r="E46" i="3" s="1"/>
  <c r="G43" i="3"/>
  <c r="F43" i="3"/>
  <c r="D43" i="3"/>
  <c r="C43" i="3"/>
  <c r="H42" i="3"/>
  <c r="H41" i="3"/>
  <c r="H40" i="3"/>
  <c r="H39" i="3"/>
  <c r="E39" i="3"/>
  <c r="E43" i="3" s="1"/>
  <c r="G38" i="3"/>
  <c r="G53" i="3" s="1"/>
  <c r="G58" i="3" s="1"/>
  <c r="F38" i="3"/>
  <c r="D38" i="3"/>
  <c r="C38" i="3"/>
  <c r="H37" i="3"/>
  <c r="H36" i="3"/>
  <c r="H35" i="3"/>
  <c r="H34" i="3"/>
  <c r="E34" i="3"/>
  <c r="E38" i="3" s="1"/>
  <c r="E33" i="3"/>
  <c r="D33" i="3"/>
  <c r="C33" i="3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H17" i="3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D53" i="3" s="1"/>
  <c r="C13" i="3"/>
  <c r="H12" i="3"/>
  <c r="H11" i="3"/>
  <c r="H10" i="3"/>
  <c r="H9" i="3"/>
  <c r="H8" i="3"/>
  <c r="E8" i="3"/>
  <c r="E13" i="3" s="1"/>
  <c r="J51" i="2"/>
  <c r="J50" i="2"/>
  <c r="F50" i="2"/>
  <c r="J49" i="2"/>
  <c r="F49" i="2"/>
  <c r="J48" i="2"/>
  <c r="F48" i="2"/>
  <c r="G41" i="2"/>
  <c r="B41" i="2"/>
  <c r="K41" i="2" l="1"/>
  <c r="F53" i="3"/>
  <c r="E58" i="3" s="1"/>
  <c r="H50" i="3"/>
  <c r="H24" i="3"/>
  <c r="H13" i="3"/>
  <c r="H43" i="3"/>
  <c r="H21" i="3"/>
  <c r="C53" i="3"/>
  <c r="E53" i="3"/>
  <c r="H53" i="3" l="1"/>
  <c r="C58" i="3" s="1"/>
  <c r="I58" i="3" s="1"/>
</calcChain>
</file>

<file path=xl/sharedStrings.xml><?xml version="1.0" encoding="utf-8"?>
<sst xmlns="http://schemas.openxmlformats.org/spreadsheetml/2006/main" count="173" uniqueCount="126">
  <si>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</si>
  <si>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</si>
  <si>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</si>
  <si>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</si>
  <si>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</si>
  <si>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</si>
  <si>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</si>
  <si>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</si>
  <si>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</si>
  <si>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</si>
  <si>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</si>
  <si>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</si>
  <si>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</si>
  <si>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</si>
  <si>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</si>
  <si>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</si>
  <si>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</si>
  <si>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</si>
  <si>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</si>
  <si>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</si>
  <si>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</si>
  <si>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</si>
  <si>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</si>
  <si>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</si>
  <si>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</si>
  <si>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</si>
  <si>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</si>
  <si>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</si>
  <si>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</si>
  <si>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</si>
  <si>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</si>
  <si>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</si>
  <si>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</si>
  <si>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</si>
  <si>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</si>
  <si>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</si>
  <si>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</si>
  <si>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</si>
  <si>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</si>
  <si>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</si>
  <si>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</si>
  <si>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</si>
  <si>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</si>
  <si>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</si>
  <si>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</si>
  <si>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</si>
  <si>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</si>
  <si>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</si>
  <si>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</si>
  <si>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</si>
  <si>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7.11中餐及晚餐、7.12中餐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</si>
  <si>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</si>
  <si>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</si>
  <si>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</si>
  <si>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</si>
  <si>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</si>
  <si>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</si>
  <si>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</si>
  <si>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</si>
  <si>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</si>
  <si>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</si>
  <si>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</si>
  <si>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</si>
  <si>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</si>
  <si>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</si>
  <si>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</si>
  <si>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</si>
  <si>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</si>
  <si>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</si>
  <si>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</si>
  <si>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</si>
  <si>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</si>
  <si>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</si>
  <si>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</si>
  <si>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</si>
  <si>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</si>
  <si>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陈微微</t>
    <phoneticPr fontId="12" type="noConversion"/>
  </si>
  <si>
    <t>经理</t>
    <phoneticPr fontId="12" type="noConversion"/>
  </si>
  <si>
    <t>雨衣</t>
    <phoneticPr fontId="12" type="noConversion"/>
  </si>
  <si>
    <t>LED</t>
    <phoneticPr fontId="12" type="noConversion"/>
  </si>
  <si>
    <t>印章</t>
    <phoneticPr fontId="12" type="noConversion"/>
  </si>
  <si>
    <t>闪送</t>
    <phoneticPr fontId="12" type="noConversion"/>
  </si>
  <si>
    <t>餐券打印</t>
    <phoneticPr fontId="12" type="noConversion"/>
  </si>
  <si>
    <t>兼职代买百岁山&amp;打火机</t>
    <phoneticPr fontId="12" type="noConversion"/>
  </si>
  <si>
    <t>餐费</t>
    <phoneticPr fontId="12" type="noConversion"/>
  </si>
  <si>
    <t>电池购买</t>
    <phoneticPr fontId="12" type="noConversion"/>
  </si>
  <si>
    <t>住宿费</t>
    <phoneticPr fontId="12" type="noConversion"/>
  </si>
  <si>
    <t>陈微微</t>
    <phoneticPr fontId="12" type="noConversion"/>
  </si>
  <si>
    <t>团号： HMOA-190708-SXY601</t>
    <phoneticPr fontId="12" type="noConversion"/>
  </si>
  <si>
    <t>会议日期：2018.7.22</t>
    <phoneticPr fontId="12" type="noConversion"/>
  </si>
  <si>
    <t>打的费</t>
    <phoneticPr fontId="12" type="noConversion"/>
  </si>
  <si>
    <t>7月22日晚餐宋双双 陈微微</t>
    <phoneticPr fontId="12" type="noConversion"/>
  </si>
  <si>
    <t>7月24日午餐</t>
    <phoneticPr fontId="12" type="noConversion"/>
  </si>
  <si>
    <t>7月24日晚餐</t>
    <phoneticPr fontId="12" type="noConversion"/>
  </si>
  <si>
    <t>餐费</t>
    <phoneticPr fontId="12" type="noConversion"/>
  </si>
  <si>
    <t>陈微微</t>
    <phoneticPr fontId="12" type="noConversion"/>
  </si>
  <si>
    <t>HMZA-190817-QSK182</t>
    <phoneticPr fontId="12" type="noConversion"/>
  </si>
  <si>
    <t>8.14-8.21</t>
    <phoneticPr fontId="12" type="noConversion"/>
  </si>
  <si>
    <t>上海、北京</t>
    <phoneticPr fontId="12" type="noConversion"/>
  </si>
  <si>
    <t>北京</t>
    <phoneticPr fontId="12" type="noConversion"/>
  </si>
  <si>
    <t>8.14-8.16</t>
    <phoneticPr fontId="12" type="noConversion"/>
  </si>
  <si>
    <t>8.17-8.18</t>
    <phoneticPr fontId="12" type="noConversion"/>
  </si>
  <si>
    <t>8.19-8.21</t>
    <phoneticPr fontId="12" type="noConversion"/>
  </si>
  <si>
    <t>8月15日午餐</t>
    <phoneticPr fontId="12" type="noConversion"/>
  </si>
  <si>
    <t>8月16日午餐，陈微微&amp;宋双双</t>
    <phoneticPr fontId="12" type="noConversion"/>
  </si>
  <si>
    <t>8月18日午餐，陈微微&amp;2位第三方</t>
    <phoneticPr fontId="12" type="noConversion"/>
  </si>
  <si>
    <t>8月18日晚餐</t>
    <phoneticPr fontId="12" type="noConversion"/>
  </si>
  <si>
    <t>8月19日午餐，陈微微陈佳伟郭燕雷杨苗苗</t>
    <phoneticPr fontId="12" type="noConversion"/>
  </si>
  <si>
    <t>8月19日晚餐</t>
    <phoneticPr fontId="12" type="noConversion"/>
  </si>
  <si>
    <t>8月20日午餐</t>
    <phoneticPr fontId="12" type="noConversion"/>
  </si>
  <si>
    <t>8月14日，家-浦东机场</t>
    <phoneticPr fontId="12" type="noConversion"/>
  </si>
  <si>
    <t>8月14日，机场-公司</t>
    <phoneticPr fontId="12" type="noConversion"/>
  </si>
  <si>
    <t>8月15日晚餐</t>
    <phoneticPr fontId="12" type="noConversion"/>
  </si>
  <si>
    <t>8月21日晚餐</t>
    <phoneticPr fontId="12" type="noConversion"/>
  </si>
  <si>
    <t>8月21日午餐，陈微微张羽陈佳伟杨岩</t>
    <phoneticPr fontId="12" type="noConversion"/>
  </si>
  <si>
    <t>8月17日午饭陈微微张羽陈佳伟杨岩宋双双姚艺婷于畅</t>
    <phoneticPr fontId="12" type="noConversion"/>
  </si>
  <si>
    <t>8月21日虹桥机场-家</t>
    <phoneticPr fontId="12" type="noConversion"/>
  </si>
  <si>
    <t>8月17日，观山邸-中建雁栖湖景</t>
    <phoneticPr fontId="12" type="noConversion"/>
  </si>
  <si>
    <t>8.14公司-360</t>
    <phoneticPr fontId="12" type="noConversion"/>
  </si>
  <si>
    <t>8.15360-酒店</t>
    <phoneticPr fontId="12" type="noConversion"/>
  </si>
  <si>
    <t>8.16酒店-360</t>
    <phoneticPr fontId="12" type="noConversion"/>
  </si>
  <si>
    <t>8.17观山邸-中建雁栖湖景</t>
    <phoneticPr fontId="12" type="noConversion"/>
  </si>
  <si>
    <t>8.17中建雁栖湖景-观山邸</t>
    <phoneticPr fontId="12" type="noConversion"/>
  </si>
  <si>
    <t>8.19中建雁栖湖景-凯宾斯基</t>
    <phoneticPr fontId="12" type="noConversion"/>
  </si>
  <si>
    <t>8.19凯宾斯基-中建雁栖湖景</t>
    <phoneticPr fontId="12" type="noConversion"/>
  </si>
  <si>
    <t>8.21中建雁栖湖景-餐厅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</si>
</sst>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0.00_);[Red]\(0.00\)"/>
    <numFmt numFmtId="178" formatCode="#,##0.00_ "/>
    <numFmt numFmtId="179" formatCode="#,##0.00;[Red]#,##0.00"/>
  </numFmts>
  <fonts count="13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DengXian"/>
      <charset val="134"/>
      <scheme val="minor"/>
    </font>
    <font>
      <sz val="9"/>
      <name val="DengXian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11" fillId="0" borderId="0" xfId="2">
      <alignment vertical="center"/>
    </xf>
    <xf numFmtId="0" fontId="7" fillId="0" borderId="0" xfId="2" applyFont="1">
      <alignment vertical="center"/>
    </xf>
    <xf numFmtId="0" fontId="8" fillId="0" borderId="8" xfId="2" applyFont="1" applyBorder="1">
      <alignment vertical="center"/>
    </xf>
    <xf numFmtId="0" fontId="8" fillId="0" borderId="9" xfId="2" applyFont="1" applyBorder="1">
      <alignment vertical="center"/>
    </xf>
    <xf numFmtId="0" fontId="8" fillId="0" borderId="9" xfId="2" applyFont="1" applyBorder="1" applyAlignment="1">
      <alignment horizontal="right" vertical="center"/>
    </xf>
    <xf numFmtId="0" fontId="8" fillId="0" borderId="10" xfId="2" applyFont="1" applyBorder="1">
      <alignment vertical="center"/>
    </xf>
    <xf numFmtId="0" fontId="8" fillId="0" borderId="0" xfId="2" applyFont="1" applyBorder="1">
      <alignment vertical="center"/>
    </xf>
    <xf numFmtId="0" fontId="8" fillId="0" borderId="0" xfId="2" applyFont="1" applyBorder="1" applyAlignment="1">
      <alignment horizontal="right" vertical="center"/>
    </xf>
    <xf numFmtId="0" fontId="8" fillId="0" borderId="11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1" xfId="2" applyFont="1" applyBorder="1" applyAlignment="1">
      <alignment horizontal="right" vertical="center"/>
    </xf>
    <xf numFmtId="0" fontId="8" fillId="9" borderId="1" xfId="2" applyFont="1" applyFill="1" applyBorder="1" applyAlignment="1">
      <alignment horizontal="center" vertical="center"/>
    </xf>
    <xf numFmtId="0" fontId="8" fillId="0" borderId="0" xfId="2" applyFont="1">
      <alignment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9" fontId="9" fillId="0" borderId="2" xfId="2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8" fillId="0" borderId="0" xfId="2" applyFont="1" applyFill="1" applyBorder="1">
      <alignment vertical="center"/>
    </xf>
    <xf numFmtId="0" fontId="8" fillId="0" borderId="1" xfId="2" applyFont="1" applyFill="1" applyBorder="1">
      <alignment vertical="center"/>
    </xf>
    <xf numFmtId="0" fontId="8" fillId="6" borderId="2" xfId="2" applyFont="1" applyFill="1" applyBorder="1" applyAlignment="1">
      <alignment vertical="center"/>
    </xf>
    <xf numFmtId="0" fontId="8" fillId="6" borderId="2" xfId="2" applyFont="1" applyFill="1" applyBorder="1" applyAlignment="1">
      <alignment vertical="center" wrapText="1"/>
    </xf>
    <xf numFmtId="0" fontId="9" fillId="0" borderId="2" xfId="2" applyFont="1" applyBorder="1" applyAlignment="1">
      <alignment vertical="center"/>
    </xf>
    <xf numFmtId="178" fontId="8" fillId="0" borderId="0" xfId="2" applyNumberFormat="1" applyFont="1" applyBorder="1" applyAlignment="1">
      <alignment horizontal="left" vertical="center"/>
    </xf>
    <xf numFmtId="176" fontId="9" fillId="0" borderId="2" xfId="2" applyNumberFormat="1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40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8" fillId="6" borderId="6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8" fillId="6" borderId="2" xfId="2" applyFont="1" applyFill="1" applyBorder="1" applyAlignment="1">
      <alignment horizontal="center" vertical="center"/>
    </xf>
    <xf numFmtId="0" fontId="8" fillId="9" borderId="9" xfId="2" applyFont="1" applyFill="1" applyBorder="1" applyAlignment="1">
      <alignment horizontal="center" vertical="center"/>
    </xf>
    <xf numFmtId="0" fontId="8" fillId="9" borderId="13" xfId="2" applyFont="1" applyFill="1" applyBorder="1" applyAlignment="1">
      <alignment horizontal="center" vertical="center"/>
    </xf>
    <xf numFmtId="0" fontId="8" fillId="9" borderId="0" xfId="2" applyFont="1" applyFill="1" applyBorder="1" applyAlignment="1">
      <alignment horizontal="center" vertical="center"/>
    </xf>
    <xf numFmtId="0" fontId="8" fillId="9" borderId="14" xfId="2" applyFont="1" applyFill="1" applyBorder="1" applyAlignment="1">
      <alignment horizontal="center" vertical="center"/>
    </xf>
    <xf numFmtId="58" fontId="8" fillId="9" borderId="0" xfId="2" applyNumberFormat="1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 wrapText="1"/>
    </xf>
    <xf numFmtId="0" fontId="8" fillId="9" borderId="15" xfId="2" applyFont="1" applyFill="1" applyBorder="1" applyAlignment="1">
      <alignment horizontal="center" vertical="center"/>
    </xf>
    <xf numFmtId="0" fontId="9" fillId="0" borderId="5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0" fontId="8" fillId="6" borderId="5" xfId="2" applyFont="1" applyFill="1" applyBorder="1" applyAlignment="1">
      <alignment horizontal="center" vertical="center"/>
    </xf>
    <xf numFmtId="0" fontId="8" fillId="6" borderId="12" xfId="2" applyFont="1" applyFill="1" applyBorder="1" applyAlignment="1">
      <alignment horizontal="center" vertical="center"/>
    </xf>
    <xf numFmtId="177" fontId="8" fillId="6" borderId="5" xfId="2" applyNumberFormat="1" applyFont="1" applyFill="1" applyBorder="1" applyAlignment="1">
      <alignment horizontal="center" vertical="center"/>
    </xf>
    <xf numFmtId="177" fontId="8" fillId="6" borderId="12" xfId="2" applyNumberFormat="1" applyFont="1" applyFill="1" applyBorder="1" applyAlignment="1">
      <alignment horizontal="center" vertical="center"/>
    </xf>
    <xf numFmtId="0" fontId="8" fillId="6" borderId="3" xfId="2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 vertical="center"/>
    </xf>
    <xf numFmtId="0" fontId="8" fillId="6" borderId="6" xfId="2" applyFont="1" applyFill="1" applyBorder="1" applyAlignment="1">
      <alignment horizontal="center" vertical="center"/>
    </xf>
    <xf numFmtId="0" fontId="8" fillId="9" borderId="1" xfId="2" applyFont="1" applyFill="1" applyBorder="1" applyAlignment="1">
      <alignment horizontal="center" vertical="center"/>
    </xf>
    <xf numFmtId="177" fontId="8" fillId="6" borderId="2" xfId="2" applyNumberFormat="1" applyFont="1" applyFill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179" fontId="9" fillId="0" borderId="5" xfId="2" applyNumberFormat="1" applyFont="1" applyBorder="1" applyAlignment="1">
      <alignment horizontal="center" vertical="center"/>
    </xf>
    <xf numFmtId="179" fontId="9" fillId="0" borderId="1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178" fontId="9" fillId="6" borderId="2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23975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2:L60"/>
  <sheetViews>
    <sheetView view="pageBreakPreview" zoomScale="60" zoomScaleNormal="100" workbookViewId="0">
      <selection activeCell="D39" sqref="D39:D42"/>
    </sheetView>
  </sheetViews>
  <sheetFormatPr defaultColWidth="8.86328125" defaultRowHeight="21" customHeight="1"/>
  <cols>
    <col min="1" max="1" width="8.86328125" style="2"/>
    <col min="2" max="2" width="16.59765625" customWidth="1"/>
    <col min="3" max="3" width="13.1328125" style="3" customWidth="1"/>
    <col min="4" max="4" width="8.86328125" style="2"/>
    <col min="5" max="5" width="13.1328125" style="2" customWidth="1"/>
    <col min="9" max="9" width="24.86328125" customWidth="1"/>
    <col min="10" max="10" width="39.46484375" customWidth="1"/>
  </cols>
  <sheetData>
    <row r="2" spans="1:12" ht="21" customHeight="1">
      <c r="C2" s="77" t="s">
        <v>28</v>
      </c>
      <c r="D2" s="77"/>
      <c r="E2" s="77"/>
      <c r="F2" s="77"/>
      <c r="G2" s="77"/>
      <c r="H2" s="77"/>
      <c r="I2" s="20"/>
      <c r="J2" s="20"/>
      <c r="K2" s="20"/>
      <c r="L2" s="20"/>
    </row>
    <row r="4" spans="1:12" ht="21" customHeight="1">
      <c r="H4" s="101" t="s">
        <v>88</v>
      </c>
      <c r="I4" s="101"/>
      <c r="J4" s="101" t="s">
        <v>89</v>
      </c>
    </row>
    <row r="5" spans="1:12" ht="21" customHeight="1">
      <c r="H5" s="102"/>
      <c r="I5" s="102"/>
      <c r="J5" s="102"/>
    </row>
    <row r="6" spans="1:12" ht="21" customHeight="1">
      <c r="A6" s="90" t="s">
        <v>8</v>
      </c>
      <c r="B6" s="95" t="s">
        <v>29</v>
      </c>
      <c r="C6" s="78" t="s">
        <v>30</v>
      </c>
      <c r="D6" s="78"/>
      <c r="E6" s="78"/>
      <c r="F6" s="79" t="s">
        <v>31</v>
      </c>
      <c r="G6" s="79"/>
      <c r="H6" s="79"/>
      <c r="I6" s="79"/>
      <c r="J6" s="95" t="s">
        <v>32</v>
      </c>
    </row>
    <row r="7" spans="1:12" ht="21" customHeight="1">
      <c r="A7" s="90"/>
      <c r="B7" s="95"/>
      <c r="C7" s="6" t="s">
        <v>33</v>
      </c>
      <c r="D7" s="7" t="s">
        <v>34</v>
      </c>
      <c r="E7" s="4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95"/>
    </row>
    <row r="8" spans="1:12" ht="21" customHeight="1">
      <c r="A8" s="91">
        <v>1</v>
      </c>
      <c r="B8" s="85" t="s">
        <v>40</v>
      </c>
      <c r="C8" s="87">
        <v>0</v>
      </c>
      <c r="D8" s="91">
        <v>0</v>
      </c>
      <c r="E8" s="98">
        <f>C8*D8</f>
        <v>0</v>
      </c>
      <c r="F8" s="10">
        <v>0</v>
      </c>
      <c r="G8" s="10">
        <v>0</v>
      </c>
      <c r="H8" s="10">
        <f t="shared" ref="H8:H49" si="0">F8+G8</f>
        <v>0</v>
      </c>
      <c r="I8" s="21"/>
      <c r="J8" s="103" t="s">
        <v>41</v>
      </c>
    </row>
    <row r="9" spans="1:12" ht="21" customHeight="1">
      <c r="A9" s="91"/>
      <c r="B9" s="85"/>
      <c r="C9" s="87"/>
      <c r="D9" s="91"/>
      <c r="E9" s="98"/>
      <c r="F9" s="10">
        <v>0</v>
      </c>
      <c r="G9" s="10">
        <v>0</v>
      </c>
      <c r="H9" s="10">
        <f t="shared" si="0"/>
        <v>0</v>
      </c>
      <c r="I9" s="21"/>
      <c r="J9" s="104"/>
    </row>
    <row r="10" spans="1:12" ht="21" customHeight="1">
      <c r="A10" s="91"/>
      <c r="B10" s="85"/>
      <c r="C10" s="87"/>
      <c r="D10" s="91"/>
      <c r="E10" s="98"/>
      <c r="F10" s="10">
        <v>0</v>
      </c>
      <c r="G10" s="10">
        <v>0</v>
      </c>
      <c r="H10" s="10">
        <f t="shared" si="0"/>
        <v>0</v>
      </c>
      <c r="I10" s="21"/>
      <c r="J10" s="104"/>
    </row>
    <row r="11" spans="1:12" ht="21" customHeight="1">
      <c r="A11" s="91"/>
      <c r="B11" s="85"/>
      <c r="C11" s="87"/>
      <c r="D11" s="91"/>
      <c r="E11" s="98"/>
      <c r="F11" s="10">
        <v>0</v>
      </c>
      <c r="G11" s="10">
        <v>0</v>
      </c>
      <c r="H11" s="10">
        <f t="shared" si="0"/>
        <v>0</v>
      </c>
      <c r="I11" s="21"/>
      <c r="J11" s="104"/>
    </row>
    <row r="12" spans="1:12" ht="21" customHeight="1">
      <c r="A12" s="91"/>
      <c r="B12" s="85"/>
      <c r="C12" s="87"/>
      <c r="D12" s="91"/>
      <c r="E12" s="98"/>
      <c r="F12" s="10">
        <v>0</v>
      </c>
      <c r="G12" s="10">
        <v>0</v>
      </c>
      <c r="H12" s="10">
        <f t="shared" si="0"/>
        <v>0</v>
      </c>
      <c r="I12" s="21"/>
      <c r="J12" s="104"/>
    </row>
    <row r="13" spans="1:12" s="1" customFormat="1" ht="21" customHeight="1">
      <c r="A13" s="12"/>
      <c r="B13" s="13" t="s">
        <v>42</v>
      </c>
      <c r="C13" s="14">
        <f>SUM(C8)</f>
        <v>0</v>
      </c>
      <c r="D13" s="15">
        <f>SUM(D8)</f>
        <v>0</v>
      </c>
      <c r="E13" s="15">
        <f>SUM(E8)</f>
        <v>0</v>
      </c>
      <c r="F13" s="14">
        <f>SUM(F8:F12)</f>
        <v>0</v>
      </c>
      <c r="G13" s="14">
        <f t="shared" ref="G13:H13" si="1">SUM(G8:G12)</f>
        <v>0</v>
      </c>
      <c r="H13" s="14">
        <f t="shared" si="1"/>
        <v>0</v>
      </c>
      <c r="I13" s="24"/>
      <c r="J13" s="105"/>
    </row>
    <row r="14" spans="1:12" ht="21" customHeight="1">
      <c r="A14" s="92">
        <v>2</v>
      </c>
      <c r="B14" s="83" t="s">
        <v>43</v>
      </c>
      <c r="C14" s="96">
        <v>0</v>
      </c>
      <c r="D14" s="92">
        <v>0</v>
      </c>
      <c r="E14" s="96">
        <f t="shared" ref="E14:E47" si="2">C14*D14</f>
        <v>0</v>
      </c>
      <c r="F14" s="10">
        <v>0</v>
      </c>
      <c r="G14" s="10">
        <v>0</v>
      </c>
      <c r="H14" s="10">
        <f t="shared" si="0"/>
        <v>0</v>
      </c>
      <c r="I14" s="21"/>
      <c r="J14" s="103" t="s">
        <v>44</v>
      </c>
    </row>
    <row r="15" spans="1:12" ht="21" customHeight="1">
      <c r="A15" s="93"/>
      <c r="B15" s="84"/>
      <c r="C15" s="97"/>
      <c r="D15" s="93"/>
      <c r="E15" s="97"/>
      <c r="F15" s="10">
        <v>0</v>
      </c>
      <c r="G15" s="10">
        <v>0</v>
      </c>
      <c r="H15" s="10">
        <f t="shared" ref="H15" si="3">F15+G15</f>
        <v>0</v>
      </c>
      <c r="I15" s="21"/>
      <c r="J15" s="104"/>
    </row>
    <row r="16" spans="1:12" s="1" customFormat="1" ht="21" customHeight="1">
      <c r="A16" s="12"/>
      <c r="B16" s="13" t="s">
        <v>45</v>
      </c>
      <c r="C16" s="14">
        <f>SUM(C14)</f>
        <v>0</v>
      </c>
      <c r="D16" s="15">
        <f>SUM(D14)</f>
        <v>0</v>
      </c>
      <c r="E16" s="15">
        <f>SUM(E14)</f>
        <v>0</v>
      </c>
      <c r="F16" s="14">
        <f>SUM(F14:F15)</f>
        <v>0</v>
      </c>
      <c r="G16" s="14">
        <f>SUM(G14:G15)</f>
        <v>0</v>
      </c>
      <c r="H16" s="14">
        <f>SUM(H14:H15)</f>
        <v>0</v>
      </c>
      <c r="I16" s="24"/>
      <c r="J16" s="105"/>
    </row>
    <row r="17" spans="1:10" ht="21" customHeight="1">
      <c r="A17" s="91">
        <v>3</v>
      </c>
      <c r="B17" s="85" t="s">
        <v>46</v>
      </c>
      <c r="C17" s="87">
        <v>0</v>
      </c>
      <c r="D17" s="91">
        <v>0</v>
      </c>
      <c r="E17" s="98">
        <f t="shared" si="2"/>
        <v>0</v>
      </c>
      <c r="F17" s="10">
        <v>0</v>
      </c>
      <c r="G17" s="10">
        <v>0</v>
      </c>
      <c r="H17" s="10">
        <f t="shared" si="0"/>
        <v>0</v>
      </c>
      <c r="I17" s="21"/>
      <c r="J17" s="106" t="s">
        <v>47</v>
      </c>
    </row>
    <row r="18" spans="1:10" ht="21" customHeight="1">
      <c r="A18" s="91"/>
      <c r="B18" s="85"/>
      <c r="C18" s="87"/>
      <c r="D18" s="91"/>
      <c r="E18" s="98"/>
      <c r="F18" s="10">
        <v>0</v>
      </c>
      <c r="G18" s="10">
        <v>0</v>
      </c>
      <c r="H18" s="10">
        <f t="shared" si="0"/>
        <v>0</v>
      </c>
      <c r="I18" s="21"/>
      <c r="J18" s="107"/>
    </row>
    <row r="19" spans="1:10" ht="21" customHeight="1">
      <c r="A19" s="91"/>
      <c r="B19" s="85"/>
      <c r="C19" s="87"/>
      <c r="D19" s="91"/>
      <c r="E19" s="98"/>
      <c r="F19" s="10">
        <v>0</v>
      </c>
      <c r="G19" s="10">
        <v>0</v>
      </c>
      <c r="H19" s="10">
        <f t="shared" si="0"/>
        <v>0</v>
      </c>
      <c r="I19" s="21"/>
      <c r="J19" s="107"/>
    </row>
    <row r="20" spans="1:10" ht="21" customHeight="1">
      <c r="A20" s="91"/>
      <c r="B20" s="85"/>
      <c r="C20" s="87"/>
      <c r="D20" s="91"/>
      <c r="E20" s="98"/>
      <c r="F20" s="10">
        <v>0</v>
      </c>
      <c r="G20" s="10">
        <v>0</v>
      </c>
      <c r="H20" s="10">
        <f t="shared" si="0"/>
        <v>0</v>
      </c>
      <c r="I20" s="21"/>
      <c r="J20" s="107"/>
    </row>
    <row r="21" spans="1:10" s="1" customFormat="1" ht="21" customHeight="1">
      <c r="A21" s="12"/>
      <c r="B21" s="13" t="s">
        <v>48</v>
      </c>
      <c r="C21" s="14">
        <f>SUM(C17)</f>
        <v>0</v>
      </c>
      <c r="D21" s="15">
        <f t="shared" ref="D21:E21" si="4">SUM(D17)</f>
        <v>0</v>
      </c>
      <c r="E21" s="15">
        <f t="shared" si="4"/>
        <v>0</v>
      </c>
      <c r="F21" s="14">
        <f>SUM(F17:F20)</f>
        <v>0</v>
      </c>
      <c r="G21" s="14">
        <f t="shared" ref="G21:H21" si="5">SUM(G17:G20)</f>
        <v>0</v>
      </c>
      <c r="H21" s="14">
        <f t="shared" si="5"/>
        <v>0</v>
      </c>
      <c r="I21" s="24"/>
      <c r="J21" s="108"/>
    </row>
    <row r="22" spans="1:10" ht="21" customHeight="1">
      <c r="A22" s="91">
        <v>4</v>
      </c>
      <c r="B22" s="85" t="s">
        <v>49</v>
      </c>
      <c r="C22" s="87"/>
      <c r="D22" s="91">
        <v>1</v>
      </c>
      <c r="E22" s="98">
        <f t="shared" si="2"/>
        <v>0</v>
      </c>
      <c r="F22" s="10">
        <v>0</v>
      </c>
      <c r="G22" s="10">
        <v>0</v>
      </c>
      <c r="H22" s="10">
        <f t="shared" si="0"/>
        <v>0</v>
      </c>
      <c r="I22" s="21" t="s">
        <v>50</v>
      </c>
      <c r="J22" s="106" t="s">
        <v>51</v>
      </c>
    </row>
    <row r="23" spans="1:10" ht="21" customHeight="1">
      <c r="A23" s="91"/>
      <c r="B23" s="85"/>
      <c r="C23" s="87"/>
      <c r="D23" s="91"/>
      <c r="E23" s="98"/>
      <c r="F23" s="10">
        <v>0</v>
      </c>
      <c r="G23" s="10">
        <v>0</v>
      </c>
      <c r="H23" s="10">
        <f t="shared" si="0"/>
        <v>0</v>
      </c>
      <c r="I23" s="21"/>
      <c r="J23" s="107"/>
    </row>
    <row r="24" spans="1:10" s="1" customFormat="1" ht="21" customHeight="1">
      <c r="A24" s="12"/>
      <c r="B24" s="13" t="s">
        <v>52</v>
      </c>
      <c r="C24" s="14">
        <f>C22</f>
        <v>0</v>
      </c>
      <c r="D24" s="15">
        <f>D22</f>
        <v>1</v>
      </c>
      <c r="E24" s="15">
        <f>E22</f>
        <v>0</v>
      </c>
      <c r="F24" s="14">
        <f>SUM(F22:F23)</f>
        <v>0</v>
      </c>
      <c r="G24" s="14">
        <f t="shared" ref="G24:H24" si="6">SUM(G22:G23)</f>
        <v>0</v>
      </c>
      <c r="H24" s="14">
        <f t="shared" si="6"/>
        <v>0</v>
      </c>
      <c r="I24" s="24"/>
      <c r="J24" s="108"/>
    </row>
    <row r="25" spans="1:10" ht="21" customHeight="1">
      <c r="A25" s="92">
        <v>5</v>
      </c>
      <c r="B25" s="83" t="s">
        <v>53</v>
      </c>
      <c r="C25" s="10">
        <v>0</v>
      </c>
      <c r="D25" s="8">
        <v>1</v>
      </c>
      <c r="E25" s="11"/>
      <c r="F25" s="10"/>
      <c r="G25" s="10"/>
      <c r="H25" s="10"/>
      <c r="I25" s="21" t="s">
        <v>78</v>
      </c>
      <c r="J25" s="22" t="s">
        <v>54</v>
      </c>
    </row>
    <row r="26" spans="1:10" ht="21" customHeight="1">
      <c r="A26" s="94"/>
      <c r="B26" s="86"/>
      <c r="C26" s="59"/>
      <c r="D26" s="60"/>
      <c r="E26" s="57"/>
      <c r="F26" s="59"/>
      <c r="G26" s="59"/>
      <c r="H26" s="59"/>
      <c r="I26" s="21" t="s">
        <v>78</v>
      </c>
      <c r="J26" s="58"/>
    </row>
    <row r="27" spans="1:10" ht="21" customHeight="1">
      <c r="A27" s="94"/>
      <c r="B27" s="86"/>
      <c r="C27" s="59"/>
      <c r="D27" s="60"/>
      <c r="E27" s="57"/>
      <c r="F27" s="59"/>
      <c r="G27" s="59"/>
      <c r="H27" s="59"/>
      <c r="I27" s="21" t="s">
        <v>80</v>
      </c>
      <c r="J27" s="58"/>
    </row>
    <row r="28" spans="1:10" ht="21" customHeight="1">
      <c r="A28" s="94"/>
      <c r="B28" s="86"/>
      <c r="C28" s="59"/>
      <c r="D28" s="60"/>
      <c r="E28" s="57"/>
      <c r="F28" s="59"/>
      <c r="G28" s="59"/>
      <c r="H28" s="59"/>
      <c r="I28" s="21" t="s">
        <v>81</v>
      </c>
      <c r="J28" s="58"/>
    </row>
    <row r="29" spans="1:10" ht="21" customHeight="1">
      <c r="A29" s="94"/>
      <c r="B29" s="86"/>
      <c r="C29" s="59"/>
      <c r="D29" s="60"/>
      <c r="E29" s="57"/>
      <c r="F29" s="59"/>
      <c r="G29" s="59"/>
      <c r="H29" s="59"/>
      <c r="I29" s="21" t="s">
        <v>79</v>
      </c>
      <c r="J29" s="58"/>
    </row>
    <row r="30" spans="1:10" ht="21" customHeight="1">
      <c r="A30" s="94"/>
      <c r="B30" s="86"/>
      <c r="C30" s="59"/>
      <c r="D30" s="60"/>
      <c r="E30" s="57"/>
      <c r="F30" s="59"/>
      <c r="G30" s="59"/>
      <c r="H30" s="59"/>
      <c r="I30" s="21" t="s">
        <v>82</v>
      </c>
      <c r="J30" s="58"/>
    </row>
    <row r="31" spans="1:10" ht="21" customHeight="1">
      <c r="A31" s="94"/>
      <c r="B31" s="86"/>
      <c r="C31" s="59"/>
      <c r="D31" s="60"/>
      <c r="E31" s="57"/>
      <c r="F31" s="59"/>
      <c r="G31" s="59"/>
      <c r="H31" s="59"/>
      <c r="I31" s="69" t="s">
        <v>85</v>
      </c>
      <c r="J31" s="58"/>
    </row>
    <row r="32" spans="1:10" ht="21" customHeight="1">
      <c r="A32" s="93"/>
      <c r="B32" s="84"/>
      <c r="C32" s="10">
        <v>0</v>
      </c>
      <c r="D32" s="8">
        <v>0</v>
      </c>
      <c r="E32" s="11"/>
      <c r="F32" s="10"/>
      <c r="G32" s="10"/>
      <c r="H32" s="10"/>
      <c r="I32" s="21" t="s">
        <v>83</v>
      </c>
      <c r="J32" s="23"/>
    </row>
    <row r="33" spans="1:10" s="1" customFormat="1" ht="21" customHeight="1">
      <c r="A33" s="12"/>
      <c r="B33" s="13" t="s">
        <v>55</v>
      </c>
      <c r="C33" s="14">
        <f>SUM(C25)</f>
        <v>0</v>
      </c>
      <c r="D33" s="15">
        <f t="shared" ref="D33" si="7">SUM(D25)</f>
        <v>1</v>
      </c>
      <c r="E33" s="15">
        <f>E25</f>
        <v>0</v>
      </c>
      <c r="F33" s="14">
        <f>F28+F29</f>
        <v>0</v>
      </c>
      <c r="G33" s="14">
        <f>G25+G26+G27+G28+G29+G30+G31+G32</f>
        <v>0</v>
      </c>
      <c r="H33" s="14">
        <f>H25+H26+H27+H28+H29+H30+H32+H31</f>
        <v>0</v>
      </c>
      <c r="I33" s="24"/>
      <c r="J33" s="25"/>
    </row>
    <row r="34" spans="1:10" ht="21" customHeight="1">
      <c r="A34" s="91">
        <v>6</v>
      </c>
      <c r="B34" s="85" t="s">
        <v>56</v>
      </c>
      <c r="C34" s="87">
        <v>0</v>
      </c>
      <c r="D34" s="91">
        <v>0</v>
      </c>
      <c r="E34" s="98">
        <f t="shared" si="2"/>
        <v>0</v>
      </c>
      <c r="F34" s="10">
        <v>0</v>
      </c>
      <c r="G34" s="10">
        <v>0</v>
      </c>
      <c r="H34" s="10">
        <f t="shared" si="0"/>
        <v>0</v>
      </c>
      <c r="I34" s="21"/>
      <c r="J34" s="103" t="s">
        <v>57</v>
      </c>
    </row>
    <row r="35" spans="1:10" ht="21" customHeight="1">
      <c r="A35" s="91"/>
      <c r="B35" s="85"/>
      <c r="C35" s="87"/>
      <c r="D35" s="91"/>
      <c r="E35" s="98"/>
      <c r="F35" s="10">
        <v>0</v>
      </c>
      <c r="G35" s="10">
        <v>0</v>
      </c>
      <c r="H35" s="10">
        <f t="shared" si="0"/>
        <v>0</v>
      </c>
      <c r="I35" s="21"/>
      <c r="J35" s="107"/>
    </row>
    <row r="36" spans="1:10" ht="21" customHeight="1">
      <c r="A36" s="91"/>
      <c r="B36" s="85"/>
      <c r="C36" s="87"/>
      <c r="D36" s="91"/>
      <c r="E36" s="98"/>
      <c r="F36" s="10">
        <v>0</v>
      </c>
      <c r="G36" s="10">
        <v>0</v>
      </c>
      <c r="H36" s="10">
        <f t="shared" si="0"/>
        <v>0</v>
      </c>
      <c r="I36" s="21"/>
      <c r="J36" s="107"/>
    </row>
    <row r="37" spans="1:10" ht="21" customHeight="1">
      <c r="A37" s="91"/>
      <c r="B37" s="85"/>
      <c r="C37" s="87"/>
      <c r="D37" s="91"/>
      <c r="E37" s="98"/>
      <c r="F37" s="10">
        <v>0</v>
      </c>
      <c r="G37" s="10">
        <v>0</v>
      </c>
      <c r="H37" s="10">
        <f t="shared" si="0"/>
        <v>0</v>
      </c>
      <c r="I37" s="21"/>
      <c r="J37" s="107"/>
    </row>
    <row r="38" spans="1:10" s="1" customFormat="1" ht="21" customHeight="1">
      <c r="A38" s="12"/>
      <c r="B38" s="13" t="s">
        <v>58</v>
      </c>
      <c r="C38" s="14">
        <f>SUM(C34)</f>
        <v>0</v>
      </c>
      <c r="D38" s="15">
        <f t="shared" ref="D38:E38" si="8">SUM(D34)</f>
        <v>0</v>
      </c>
      <c r="E38" s="15">
        <f t="shared" si="8"/>
        <v>0</v>
      </c>
      <c r="F38" s="14">
        <f>SUM(F34:F37)</f>
        <v>0</v>
      </c>
      <c r="G38" s="14">
        <f t="shared" ref="G38" si="9">SUM(G34:G37)</f>
        <v>0</v>
      </c>
      <c r="H38" s="14"/>
      <c r="I38" s="24"/>
      <c r="J38" s="108"/>
    </row>
    <row r="39" spans="1:10" ht="21" customHeight="1">
      <c r="A39" s="91">
        <v>7</v>
      </c>
      <c r="B39" s="85" t="s">
        <v>59</v>
      </c>
      <c r="C39" s="87">
        <v>0</v>
      </c>
      <c r="D39" s="91">
        <v>0</v>
      </c>
      <c r="E39" s="98">
        <f t="shared" si="2"/>
        <v>0</v>
      </c>
      <c r="F39" s="10">
        <v>0</v>
      </c>
      <c r="G39" s="10">
        <v>0</v>
      </c>
      <c r="H39" s="10">
        <f t="shared" si="0"/>
        <v>0</v>
      </c>
      <c r="I39" s="21"/>
      <c r="J39" s="109"/>
    </row>
    <row r="40" spans="1:10" ht="21" customHeight="1">
      <c r="A40" s="91"/>
      <c r="B40" s="85"/>
      <c r="C40" s="87"/>
      <c r="D40" s="91"/>
      <c r="E40" s="98"/>
      <c r="F40" s="10">
        <v>0</v>
      </c>
      <c r="G40" s="10">
        <v>0</v>
      </c>
      <c r="H40" s="10">
        <f t="shared" si="0"/>
        <v>0</v>
      </c>
      <c r="I40" s="21"/>
      <c r="J40" s="99"/>
    </row>
    <row r="41" spans="1:10" ht="21" customHeight="1">
      <c r="A41" s="91"/>
      <c r="B41" s="85"/>
      <c r="C41" s="87"/>
      <c r="D41" s="91"/>
      <c r="E41" s="98"/>
      <c r="F41" s="10">
        <v>0</v>
      </c>
      <c r="G41" s="10">
        <v>0</v>
      </c>
      <c r="H41" s="10">
        <f t="shared" si="0"/>
        <v>0</v>
      </c>
      <c r="I41" s="21"/>
      <c r="J41" s="99"/>
    </row>
    <row r="42" spans="1:10" ht="21" customHeight="1">
      <c r="A42" s="91"/>
      <c r="B42" s="85"/>
      <c r="C42" s="87"/>
      <c r="D42" s="91"/>
      <c r="E42" s="98"/>
      <c r="F42" s="10">
        <v>0</v>
      </c>
      <c r="G42" s="10">
        <v>0</v>
      </c>
      <c r="H42" s="10">
        <f t="shared" si="0"/>
        <v>0</v>
      </c>
      <c r="I42" s="21"/>
      <c r="J42" s="99"/>
    </row>
    <row r="43" spans="1:10" s="1" customFormat="1" ht="21" customHeight="1">
      <c r="A43" s="12"/>
      <c r="B43" s="13" t="s">
        <v>60</v>
      </c>
      <c r="C43" s="14">
        <f>SUM(C39)</f>
        <v>0</v>
      </c>
      <c r="D43" s="15">
        <f t="shared" ref="D43:E43" si="10">SUM(D39)</f>
        <v>0</v>
      </c>
      <c r="E43" s="15">
        <f t="shared" si="10"/>
        <v>0</v>
      </c>
      <c r="F43" s="14">
        <f>SUM(F39:F42)</f>
        <v>0</v>
      </c>
      <c r="G43" s="14">
        <f t="shared" ref="G43:H43" si="11">SUM(G39:G42)</f>
        <v>0</v>
      </c>
      <c r="H43" s="14">
        <f t="shared" si="11"/>
        <v>0</v>
      </c>
      <c r="I43" s="24"/>
      <c r="J43" s="100"/>
    </row>
    <row r="44" spans="1:10" ht="21" customHeight="1">
      <c r="A44" s="91">
        <v>8</v>
      </c>
      <c r="B44" s="85" t="s">
        <v>61</v>
      </c>
      <c r="C44" s="87">
        <v>0</v>
      </c>
      <c r="D44" s="91">
        <v>0</v>
      </c>
      <c r="E44" s="98">
        <f t="shared" si="2"/>
        <v>0</v>
      </c>
      <c r="F44" s="10">
        <v>0</v>
      </c>
      <c r="G44" s="10">
        <v>0</v>
      </c>
      <c r="H44" s="10">
        <f t="shared" si="0"/>
        <v>0</v>
      </c>
      <c r="I44" s="21"/>
      <c r="J44" s="106" t="s">
        <v>62</v>
      </c>
    </row>
    <row r="45" spans="1:10" ht="21" customHeight="1">
      <c r="A45" s="91"/>
      <c r="B45" s="85"/>
      <c r="C45" s="87"/>
      <c r="D45" s="91"/>
      <c r="E45" s="98"/>
      <c r="F45" s="10">
        <v>0</v>
      </c>
      <c r="G45" s="10">
        <v>0</v>
      </c>
      <c r="H45" s="10">
        <f t="shared" si="0"/>
        <v>0</v>
      </c>
      <c r="I45" s="21"/>
      <c r="J45" s="107"/>
    </row>
    <row r="46" spans="1:10" s="1" customFormat="1" ht="21" customHeight="1">
      <c r="A46" s="12"/>
      <c r="B46" s="13" t="s">
        <v>63</v>
      </c>
      <c r="C46" s="14">
        <f>SUM(C44)</f>
        <v>0</v>
      </c>
      <c r="D46" s="15">
        <f t="shared" ref="D46:E46" si="12">SUM(D44)</f>
        <v>0</v>
      </c>
      <c r="E46" s="15">
        <f t="shared" si="12"/>
        <v>0</v>
      </c>
      <c r="F46" s="14">
        <f>SUM(F44:F45)</f>
        <v>0</v>
      </c>
      <c r="G46" s="14">
        <f t="shared" ref="G46:H46" si="13">SUM(G44:G45)</f>
        <v>0</v>
      </c>
      <c r="H46" s="14">
        <f t="shared" si="13"/>
        <v>0</v>
      </c>
      <c r="I46" s="24"/>
      <c r="J46" s="108"/>
    </row>
    <row r="47" spans="1:10" ht="21" customHeight="1">
      <c r="A47" s="91">
        <v>9</v>
      </c>
      <c r="B47" s="85" t="s">
        <v>64</v>
      </c>
      <c r="C47" s="87">
        <v>0</v>
      </c>
      <c r="D47" s="91">
        <v>0</v>
      </c>
      <c r="E47" s="98">
        <f t="shared" si="2"/>
        <v>0</v>
      </c>
      <c r="F47" s="10">
        <v>0</v>
      </c>
      <c r="G47" s="10">
        <v>0</v>
      </c>
      <c r="H47" s="10">
        <f t="shared" si="0"/>
        <v>0</v>
      </c>
      <c r="I47" s="21"/>
      <c r="J47" s="103" t="s">
        <v>65</v>
      </c>
    </row>
    <row r="48" spans="1:10" ht="21" customHeight="1">
      <c r="A48" s="91"/>
      <c r="B48" s="85"/>
      <c r="C48" s="87"/>
      <c r="D48" s="91"/>
      <c r="E48" s="98"/>
      <c r="F48" s="10">
        <v>0</v>
      </c>
      <c r="G48" s="10">
        <v>0</v>
      </c>
      <c r="H48" s="10">
        <f t="shared" si="0"/>
        <v>0</v>
      </c>
      <c r="I48" s="21"/>
      <c r="J48" s="104"/>
    </row>
    <row r="49" spans="1:10" ht="21" customHeight="1">
      <c r="A49" s="91"/>
      <c r="B49" s="85"/>
      <c r="C49" s="87"/>
      <c r="D49" s="91"/>
      <c r="E49" s="98"/>
      <c r="F49" s="10">
        <v>0</v>
      </c>
      <c r="G49" s="10">
        <v>0</v>
      </c>
      <c r="H49" s="10">
        <f t="shared" si="0"/>
        <v>0</v>
      </c>
      <c r="I49" s="21"/>
      <c r="J49" s="104"/>
    </row>
    <row r="50" spans="1:10" s="1" customFormat="1" ht="21" customHeight="1">
      <c r="A50" s="12"/>
      <c r="B50" s="13" t="s">
        <v>66</v>
      </c>
      <c r="C50" s="14">
        <f>SUM(C47)</f>
        <v>0</v>
      </c>
      <c r="D50" s="15">
        <f t="shared" ref="D50:E50" si="14">SUM(D47)</f>
        <v>0</v>
      </c>
      <c r="E50" s="15">
        <f t="shared" si="14"/>
        <v>0</v>
      </c>
      <c r="F50" s="14">
        <f>SUM(F47:F49)</f>
        <v>0</v>
      </c>
      <c r="G50" s="14">
        <f t="shared" ref="G50:H50" si="15">SUM(G47:G49)</f>
        <v>0</v>
      </c>
      <c r="H50" s="14">
        <f t="shared" si="15"/>
        <v>0</v>
      </c>
      <c r="I50" s="24"/>
      <c r="J50" s="105"/>
    </row>
    <row r="51" spans="1:10" ht="21" customHeight="1">
      <c r="A51" s="16">
        <v>10</v>
      </c>
      <c r="B51" s="9" t="s">
        <v>67</v>
      </c>
      <c r="C51" s="10">
        <v>0</v>
      </c>
      <c r="D51" s="8">
        <v>0</v>
      </c>
      <c r="E51" s="11">
        <v>0</v>
      </c>
      <c r="F51" s="10">
        <v>0</v>
      </c>
      <c r="G51" s="10">
        <v>0</v>
      </c>
      <c r="H51" s="11">
        <v>0</v>
      </c>
      <c r="I51" s="21"/>
      <c r="J51" s="99"/>
    </row>
    <row r="52" spans="1:10" s="1" customFormat="1" ht="21" customHeight="1">
      <c r="A52" s="12"/>
      <c r="B52" s="13" t="s">
        <v>68</v>
      </c>
      <c r="C52" s="14">
        <f>C51</f>
        <v>0</v>
      </c>
      <c r="D52" s="15">
        <f>D51</f>
        <v>0</v>
      </c>
      <c r="E52" s="15">
        <f>E51</f>
        <v>0</v>
      </c>
      <c r="F52" s="14">
        <f>SUM(F51:F51)</f>
        <v>0</v>
      </c>
      <c r="G52" s="14">
        <f>SUM(G51:G51)</f>
        <v>0</v>
      </c>
      <c r="H52" s="14">
        <f>H51</f>
        <v>0</v>
      </c>
      <c r="I52" s="24"/>
      <c r="J52" s="100"/>
    </row>
    <row r="53" spans="1:10" ht="21" customHeight="1">
      <c r="A53" s="12"/>
      <c r="B53" s="13" t="s">
        <v>16</v>
      </c>
      <c r="C53" s="14">
        <f>SUM(C52,C50,C46,C43,C38,C33,C24,C21,C16,C13)</f>
        <v>0</v>
      </c>
      <c r="D53" s="15">
        <f>SUM(D52,D50,D46,D43,D38,D33,D24,D21,D16,D13)</f>
        <v>2</v>
      </c>
      <c r="E53" s="15">
        <f>SUM(E52,E50,E46,E43,E38,E33,E24,E21,E16,E13)</f>
        <v>0</v>
      </c>
      <c r="F53" s="14">
        <f>SUM(F52,F50,F46,F43,F38,F33,F24,F21,F16,F13)</f>
        <v>0</v>
      </c>
      <c r="G53" s="14">
        <f>SUM(G52,G50,G46,G43,G38,G33,G24,G21,G16,G13)</f>
        <v>0</v>
      </c>
      <c r="H53" s="14">
        <f>H13+H21+H16+H24+H33+H38+H43+H46+H50+H52</f>
        <v>0</v>
      </c>
      <c r="I53" s="24"/>
      <c r="J53" s="26"/>
    </row>
    <row r="57" spans="1:10" ht="21" customHeight="1">
      <c r="A57" s="80" t="s">
        <v>69</v>
      </c>
      <c r="B57" s="81"/>
      <c r="C57" s="82" t="s">
        <v>70</v>
      </c>
      <c r="D57" s="82"/>
      <c r="E57" s="82" t="s">
        <v>71</v>
      </c>
      <c r="F57" s="82"/>
      <c r="G57" s="82" t="s">
        <v>72</v>
      </c>
      <c r="H57" s="82"/>
      <c r="I57" s="27" t="s">
        <v>73</v>
      </c>
    </row>
    <row r="58" spans="1:10" ht="21" customHeight="1">
      <c r="A58" s="88"/>
      <c r="B58" s="89"/>
      <c r="C58" s="89">
        <f>H53</f>
        <v>0</v>
      </c>
      <c r="D58" s="89"/>
      <c r="E58" s="89">
        <f>F53</f>
        <v>0</v>
      </c>
      <c r="F58" s="89"/>
      <c r="G58" s="89">
        <f>G53</f>
        <v>0</v>
      </c>
      <c r="H58" s="89"/>
      <c r="I58" s="28">
        <f>A58-C58</f>
        <v>0</v>
      </c>
    </row>
    <row r="60" spans="1:10" ht="21" customHeight="1">
      <c r="A60" s="17" t="s">
        <v>74</v>
      </c>
      <c r="B60" s="18" t="s">
        <v>87</v>
      </c>
      <c r="C60" s="19" t="s">
        <v>20</v>
      </c>
      <c r="D60" s="17"/>
      <c r="E60" s="17" t="s">
        <v>75</v>
      </c>
      <c r="F60" s="17"/>
      <c r="G60" s="17" t="s">
        <v>22</v>
      </c>
      <c r="H60" s="17"/>
      <c r="I60" s="18"/>
    </row>
  </sheetData>
  <mergeCells count="67">
    <mergeCell ref="J51:J52"/>
    <mergeCell ref="H4:I5"/>
    <mergeCell ref="E39:E42"/>
    <mergeCell ref="E44:E45"/>
    <mergeCell ref="E47:E49"/>
    <mergeCell ref="J4:J5"/>
    <mergeCell ref="J6:J7"/>
    <mergeCell ref="J8:J13"/>
    <mergeCell ref="J14:J16"/>
    <mergeCell ref="J17:J21"/>
    <mergeCell ref="J22:J24"/>
    <mergeCell ref="J34:J38"/>
    <mergeCell ref="J39:J43"/>
    <mergeCell ref="J44:J46"/>
    <mergeCell ref="J47:J50"/>
    <mergeCell ref="E8:E12"/>
    <mergeCell ref="E14:E15"/>
    <mergeCell ref="E17:E20"/>
    <mergeCell ref="E22:E23"/>
    <mergeCell ref="E34:E37"/>
    <mergeCell ref="C44:C45"/>
    <mergeCell ref="C47:C49"/>
    <mergeCell ref="D8:D12"/>
    <mergeCell ref="D14:D15"/>
    <mergeCell ref="D17:D20"/>
    <mergeCell ref="D22:D23"/>
    <mergeCell ref="D34:D37"/>
    <mergeCell ref="D39:D42"/>
    <mergeCell ref="D44:D45"/>
    <mergeCell ref="D47:D49"/>
    <mergeCell ref="C14:C15"/>
    <mergeCell ref="C17:C20"/>
    <mergeCell ref="C22:C23"/>
    <mergeCell ref="C34:C37"/>
    <mergeCell ref="C39:C42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32"/>
    <mergeCell ref="A34:A37"/>
    <mergeCell ref="A39:A42"/>
    <mergeCell ref="A44:A45"/>
    <mergeCell ref="A47:A49"/>
    <mergeCell ref="B6:B7"/>
    <mergeCell ref="B8:B12"/>
    <mergeCell ref="C2:H2"/>
    <mergeCell ref="C6:E6"/>
    <mergeCell ref="F6:I6"/>
    <mergeCell ref="A57:B57"/>
    <mergeCell ref="C57:D57"/>
    <mergeCell ref="E57:F57"/>
    <mergeCell ref="G57:H57"/>
    <mergeCell ref="B14:B15"/>
    <mergeCell ref="B17:B20"/>
    <mergeCell ref="B22:B23"/>
    <mergeCell ref="B25:B32"/>
    <mergeCell ref="B34:B37"/>
    <mergeCell ref="B39:B42"/>
    <mergeCell ref="B44:B45"/>
    <mergeCell ref="B47:B49"/>
    <mergeCell ref="C8:C12"/>
  </mergeCells>
  <phoneticPr fontId="12" type="noConversion"/>
  <pageMargins left="0.69930555555555596" right="0.69930555555555596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view="pageBreakPreview" topLeftCell="A16" zoomScale="87" zoomScaleNormal="110" zoomScaleSheetLayoutView="87" workbookViewId="0">
      <selection activeCell="I38" sqref="I38:J38"/>
    </sheetView>
  </sheetViews>
  <sheetFormatPr defaultColWidth="8.86328125" defaultRowHeight="13.9"/>
  <cols>
    <col min="1" max="1" width="1.46484375" customWidth="1"/>
    <col min="2" max="3" width="2.13281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3.46484375" customWidth="1"/>
  </cols>
  <sheetData>
    <row r="1" spans="2:11">
      <c r="B1" s="29"/>
      <c r="C1" s="29"/>
      <c r="D1" s="29"/>
      <c r="E1" s="29"/>
      <c r="F1" s="29"/>
      <c r="G1" s="29"/>
      <c r="H1" s="29"/>
      <c r="I1" s="29"/>
      <c r="J1" s="29"/>
      <c r="K1" s="29"/>
    </row>
    <row r="3" spans="2:11" ht="17.649999999999999">
      <c r="B3" s="77" t="s">
        <v>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ht="20.100000000000001" customHeight="1">
      <c r="B4" s="30"/>
      <c r="C4" s="30"/>
      <c r="D4" s="30"/>
      <c r="E4" s="30"/>
      <c r="F4" s="30"/>
      <c r="G4" s="30"/>
      <c r="H4" s="30"/>
      <c r="I4" s="30"/>
      <c r="J4" s="30"/>
      <c r="K4" s="48"/>
    </row>
    <row r="5" spans="2:11" ht="20.100000000000001" customHeight="1">
      <c r="B5" s="31"/>
      <c r="C5" s="32"/>
      <c r="D5" s="33" t="s">
        <v>1</v>
      </c>
      <c r="E5" s="33"/>
      <c r="F5" s="111" t="s">
        <v>76</v>
      </c>
      <c r="G5" s="111"/>
      <c r="H5" s="33" t="s">
        <v>2</v>
      </c>
      <c r="I5" s="32"/>
      <c r="J5" s="111" t="s">
        <v>77</v>
      </c>
      <c r="K5" s="112"/>
    </row>
    <row r="6" spans="2:11" ht="20.100000000000001" customHeight="1">
      <c r="B6" s="34"/>
      <c r="C6" s="35"/>
      <c r="D6" s="36" t="s">
        <v>3</v>
      </c>
      <c r="E6" s="36"/>
      <c r="F6" s="113" t="s">
        <v>98</v>
      </c>
      <c r="G6" s="113"/>
      <c r="H6" s="36" t="s">
        <v>4</v>
      </c>
      <c r="I6" s="35"/>
      <c r="J6" s="113"/>
      <c r="K6" s="114"/>
    </row>
    <row r="7" spans="2:11" ht="20.100000000000001" customHeight="1">
      <c r="B7" s="34"/>
      <c r="C7" s="35"/>
      <c r="D7" s="36" t="s">
        <v>5</v>
      </c>
      <c r="E7" s="36"/>
      <c r="F7" s="113" t="s">
        <v>97</v>
      </c>
      <c r="G7" s="113"/>
      <c r="H7" s="36" t="s">
        <v>6</v>
      </c>
      <c r="I7" s="49"/>
      <c r="J7" s="115">
        <v>42969</v>
      </c>
      <c r="K7" s="114"/>
    </row>
    <row r="8" spans="2:11" ht="20.100000000000001" customHeight="1">
      <c r="B8" s="37"/>
      <c r="C8" s="38"/>
      <c r="D8" s="39"/>
      <c r="E8" s="39"/>
      <c r="F8" s="40"/>
      <c r="G8" s="40"/>
      <c r="H8" s="39" t="s">
        <v>7</v>
      </c>
      <c r="I8" s="50"/>
      <c r="J8" s="116" t="s">
        <v>96</v>
      </c>
      <c r="K8" s="117"/>
    </row>
    <row r="9" spans="2:11" ht="20.100000000000001" customHeight="1"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2:11" ht="20.100000000000001" customHeight="1">
      <c r="B10" s="118" t="s">
        <v>8</v>
      </c>
      <c r="C10" s="119"/>
      <c r="D10" s="42" t="s">
        <v>9</v>
      </c>
      <c r="E10" s="120" t="s">
        <v>10</v>
      </c>
      <c r="F10" s="121"/>
      <c r="G10" s="44" t="s">
        <v>11</v>
      </c>
      <c r="H10" s="43" t="s">
        <v>12</v>
      </c>
      <c r="I10" s="120" t="s">
        <v>13</v>
      </c>
      <c r="J10" s="121"/>
      <c r="K10" s="44" t="s">
        <v>14</v>
      </c>
    </row>
    <row r="11" spans="2:11" ht="20.100000000000001" customHeight="1">
      <c r="B11" s="122">
        <v>1</v>
      </c>
      <c r="C11" s="123"/>
      <c r="D11" s="126" t="s">
        <v>15</v>
      </c>
      <c r="E11" s="122" t="s">
        <v>90</v>
      </c>
      <c r="F11" s="123"/>
      <c r="G11" s="45">
        <v>93</v>
      </c>
      <c r="H11" s="61">
        <v>93</v>
      </c>
      <c r="I11" s="124"/>
      <c r="J11" s="125"/>
      <c r="K11" s="51" t="s">
        <v>110</v>
      </c>
    </row>
    <row r="12" spans="2:11">
      <c r="B12" s="122">
        <v>2</v>
      </c>
      <c r="C12" s="123"/>
      <c r="D12" s="127"/>
      <c r="E12" s="122" t="s">
        <v>90</v>
      </c>
      <c r="F12" s="123"/>
      <c r="G12" s="45">
        <v>76</v>
      </c>
      <c r="H12" s="61">
        <v>76</v>
      </c>
      <c r="I12" s="124"/>
      <c r="J12" s="125"/>
      <c r="K12" s="52" t="s">
        <v>111</v>
      </c>
    </row>
    <row r="13" spans="2:11">
      <c r="B13" s="122">
        <v>3</v>
      </c>
      <c r="C13" s="123"/>
      <c r="D13" s="127"/>
      <c r="E13" s="122" t="s">
        <v>90</v>
      </c>
      <c r="F13" s="123"/>
      <c r="G13" s="45">
        <v>13.8</v>
      </c>
      <c r="H13" s="74">
        <v>13.8</v>
      </c>
      <c r="I13" s="124"/>
      <c r="J13" s="125"/>
      <c r="K13" s="52" t="s">
        <v>117</v>
      </c>
    </row>
    <row r="14" spans="2:11">
      <c r="B14" s="75"/>
      <c r="C14" s="76"/>
      <c r="D14" s="127"/>
      <c r="E14" s="122" t="s">
        <v>90</v>
      </c>
      <c r="F14" s="123"/>
      <c r="G14" s="74">
        <v>70.400000000000006</v>
      </c>
      <c r="H14" s="74">
        <v>70.400000000000006</v>
      </c>
      <c r="I14" s="72"/>
      <c r="J14" s="73"/>
      <c r="K14" s="52" t="s">
        <v>118</v>
      </c>
    </row>
    <row r="15" spans="2:11">
      <c r="B15" s="75"/>
      <c r="C15" s="76"/>
      <c r="D15" s="127"/>
      <c r="E15" s="122" t="s">
        <v>90</v>
      </c>
      <c r="F15" s="123"/>
      <c r="G15" s="74">
        <v>23.57</v>
      </c>
      <c r="H15" s="74">
        <v>23.57</v>
      </c>
      <c r="I15" s="72"/>
      <c r="J15" s="73"/>
      <c r="K15" s="52" t="s">
        <v>119</v>
      </c>
    </row>
    <row r="16" spans="2:11">
      <c r="B16" s="75"/>
      <c r="C16" s="76"/>
      <c r="D16" s="127"/>
      <c r="E16" s="122" t="s">
        <v>90</v>
      </c>
      <c r="F16" s="123"/>
      <c r="G16" s="74">
        <v>13.4</v>
      </c>
      <c r="H16" s="74">
        <v>13.4</v>
      </c>
      <c r="I16" s="72"/>
      <c r="J16" s="73"/>
      <c r="K16" s="52" t="s">
        <v>120</v>
      </c>
    </row>
    <row r="17" spans="2:11">
      <c r="B17" s="75"/>
      <c r="C17" s="76"/>
      <c r="D17" s="127"/>
      <c r="E17" s="122" t="s">
        <v>90</v>
      </c>
      <c r="F17" s="123"/>
      <c r="G17" s="74">
        <v>10.46</v>
      </c>
      <c r="H17" s="74">
        <v>10.46</v>
      </c>
      <c r="I17" s="72"/>
      <c r="J17" s="73"/>
      <c r="K17" s="52" t="s">
        <v>121</v>
      </c>
    </row>
    <row r="18" spans="2:11">
      <c r="B18" s="75"/>
      <c r="C18" s="76"/>
      <c r="D18" s="127"/>
      <c r="E18" s="122" t="s">
        <v>90</v>
      </c>
      <c r="F18" s="123"/>
      <c r="G18" s="74">
        <v>11.5</v>
      </c>
      <c r="H18" s="74">
        <v>11.5</v>
      </c>
      <c r="I18" s="72"/>
      <c r="J18" s="73"/>
      <c r="K18" s="52" t="s">
        <v>122</v>
      </c>
    </row>
    <row r="19" spans="2:11">
      <c r="B19" s="75"/>
      <c r="C19" s="76"/>
      <c r="D19" s="127"/>
      <c r="E19" s="122" t="s">
        <v>90</v>
      </c>
      <c r="F19" s="123"/>
      <c r="G19" s="74">
        <v>11.5</v>
      </c>
      <c r="H19" s="74">
        <v>11.5</v>
      </c>
      <c r="I19" s="72"/>
      <c r="J19" s="73"/>
      <c r="K19" s="52" t="s">
        <v>123</v>
      </c>
    </row>
    <row r="20" spans="2:11">
      <c r="B20" s="75"/>
      <c r="C20" s="76"/>
      <c r="D20" s="127"/>
      <c r="E20" s="122" t="s">
        <v>90</v>
      </c>
      <c r="F20" s="123"/>
      <c r="G20" s="74">
        <v>11.5</v>
      </c>
      <c r="H20" s="74">
        <v>11.5</v>
      </c>
      <c r="I20" s="72"/>
      <c r="J20" s="73"/>
      <c r="K20" s="52" t="s">
        <v>124</v>
      </c>
    </row>
    <row r="21" spans="2:11">
      <c r="B21" s="75"/>
      <c r="C21" s="76"/>
      <c r="D21" s="127"/>
      <c r="E21" s="122" t="s">
        <v>90</v>
      </c>
      <c r="F21" s="123"/>
      <c r="G21" s="74">
        <v>11</v>
      </c>
      <c r="H21" s="74">
        <v>11</v>
      </c>
      <c r="I21" s="72"/>
      <c r="J21" s="73"/>
      <c r="K21" s="52" t="s">
        <v>125</v>
      </c>
    </row>
    <row r="22" spans="2:11">
      <c r="B22" s="62"/>
      <c r="C22" s="63"/>
      <c r="D22" s="127"/>
      <c r="E22" s="110" t="s">
        <v>90</v>
      </c>
      <c r="F22" s="110"/>
      <c r="G22" s="61">
        <v>197.67</v>
      </c>
      <c r="H22" s="74">
        <v>197.67</v>
      </c>
      <c r="I22" s="124"/>
      <c r="J22" s="125"/>
      <c r="K22" s="52" t="s">
        <v>116</v>
      </c>
    </row>
    <row r="23" spans="2:11">
      <c r="B23" s="122">
        <v>8</v>
      </c>
      <c r="C23" s="123"/>
      <c r="D23" s="126" t="s">
        <v>84</v>
      </c>
      <c r="E23" s="110" t="s">
        <v>94</v>
      </c>
      <c r="F23" s="110"/>
      <c r="G23" s="71">
        <f>I23+H23</f>
        <v>40.5</v>
      </c>
      <c r="H23" s="71"/>
      <c r="I23" s="124">
        <v>40.5</v>
      </c>
      <c r="J23" s="125"/>
      <c r="K23" s="52" t="s">
        <v>103</v>
      </c>
    </row>
    <row r="24" spans="2:11">
      <c r="B24" s="75"/>
      <c r="C24" s="76"/>
      <c r="D24" s="127"/>
      <c r="E24" s="110" t="s">
        <v>84</v>
      </c>
      <c r="F24" s="110"/>
      <c r="G24" s="74">
        <v>40</v>
      </c>
      <c r="H24" s="74"/>
      <c r="I24" s="72"/>
      <c r="J24" s="73">
        <v>40</v>
      </c>
      <c r="K24" s="52" t="s">
        <v>112</v>
      </c>
    </row>
    <row r="25" spans="2:11">
      <c r="B25" s="75"/>
      <c r="C25" s="76"/>
      <c r="D25" s="127"/>
      <c r="E25" s="110" t="s">
        <v>84</v>
      </c>
      <c r="F25" s="110"/>
      <c r="G25" s="74">
        <v>51</v>
      </c>
      <c r="H25" s="74"/>
      <c r="I25" s="72"/>
      <c r="J25" s="73">
        <v>51</v>
      </c>
      <c r="K25" s="52" t="s">
        <v>104</v>
      </c>
    </row>
    <row r="26" spans="2:11" ht="24.75">
      <c r="B26" s="75"/>
      <c r="C26" s="76"/>
      <c r="D26" s="127"/>
      <c r="E26" s="110" t="s">
        <v>84</v>
      </c>
      <c r="F26" s="110"/>
      <c r="G26" s="74">
        <f t="shared" ref="G26:G36" si="0">I26+H26</f>
        <v>349</v>
      </c>
      <c r="H26" s="74">
        <v>349</v>
      </c>
      <c r="I26" s="124"/>
      <c r="J26" s="125"/>
      <c r="K26" s="52" t="s">
        <v>115</v>
      </c>
    </row>
    <row r="27" spans="2:11" ht="24.75">
      <c r="B27" s="75"/>
      <c r="C27" s="76"/>
      <c r="D27" s="127"/>
      <c r="E27" s="110" t="s">
        <v>84</v>
      </c>
      <c r="F27" s="110"/>
      <c r="G27" s="74">
        <v>118</v>
      </c>
      <c r="H27" s="74"/>
      <c r="I27" s="124">
        <v>118</v>
      </c>
      <c r="J27" s="125"/>
      <c r="K27" s="52" t="s">
        <v>105</v>
      </c>
    </row>
    <row r="28" spans="2:11">
      <c r="B28" s="75"/>
      <c r="C28" s="76"/>
      <c r="D28" s="127"/>
      <c r="E28" s="110" t="s">
        <v>84</v>
      </c>
      <c r="F28" s="110"/>
      <c r="G28" s="74">
        <v>39</v>
      </c>
      <c r="H28" s="74"/>
      <c r="I28" s="72"/>
      <c r="J28" s="73">
        <v>39</v>
      </c>
      <c r="K28" s="52" t="s">
        <v>106</v>
      </c>
    </row>
    <row r="29" spans="2:11" ht="24.75">
      <c r="B29" s="75"/>
      <c r="C29" s="76"/>
      <c r="D29" s="127"/>
      <c r="E29" s="110" t="s">
        <v>84</v>
      </c>
      <c r="F29" s="110"/>
      <c r="G29" s="74">
        <v>82</v>
      </c>
      <c r="H29" s="74"/>
      <c r="I29" s="72"/>
      <c r="J29" s="73">
        <v>82</v>
      </c>
      <c r="K29" s="52" t="s">
        <v>107</v>
      </c>
    </row>
    <row r="30" spans="2:11">
      <c r="B30" s="75"/>
      <c r="C30" s="76"/>
      <c r="D30" s="127"/>
      <c r="E30" s="110" t="s">
        <v>84</v>
      </c>
      <c r="F30" s="110"/>
      <c r="G30" s="74">
        <v>38</v>
      </c>
      <c r="H30" s="74"/>
      <c r="I30" s="72"/>
      <c r="J30" s="73">
        <v>38</v>
      </c>
      <c r="K30" s="52" t="s">
        <v>108</v>
      </c>
    </row>
    <row r="31" spans="2:11">
      <c r="B31" s="75"/>
      <c r="C31" s="76"/>
      <c r="D31" s="127"/>
      <c r="E31" s="110" t="s">
        <v>84</v>
      </c>
      <c r="F31" s="110"/>
      <c r="G31" s="74">
        <v>46</v>
      </c>
      <c r="H31" s="74"/>
      <c r="I31" s="72"/>
      <c r="J31" s="73">
        <v>46</v>
      </c>
      <c r="K31" s="52" t="s">
        <v>109</v>
      </c>
    </row>
    <row r="32" spans="2:11" ht="24.75">
      <c r="B32" s="75"/>
      <c r="C32" s="76"/>
      <c r="D32" s="127"/>
      <c r="E32" s="110" t="s">
        <v>84</v>
      </c>
      <c r="F32" s="110"/>
      <c r="G32" s="74">
        <v>245</v>
      </c>
      <c r="H32" s="74"/>
      <c r="I32" s="72"/>
      <c r="J32" s="73">
        <v>245</v>
      </c>
      <c r="K32" s="52" t="s">
        <v>114</v>
      </c>
    </row>
    <row r="33" spans="1:11">
      <c r="B33" s="75"/>
      <c r="C33" s="76"/>
      <c r="D33" s="127"/>
      <c r="E33" s="110" t="s">
        <v>84</v>
      </c>
      <c r="F33" s="110"/>
      <c r="G33" s="74">
        <v>19.600000000000001</v>
      </c>
      <c r="H33" s="74"/>
      <c r="I33" s="72"/>
      <c r="J33" s="73">
        <v>19.600000000000001</v>
      </c>
      <c r="K33" s="52" t="s">
        <v>113</v>
      </c>
    </row>
    <row r="34" spans="1:11">
      <c r="B34" s="62"/>
      <c r="C34" s="63"/>
      <c r="D34" s="127"/>
      <c r="E34" s="110" t="s">
        <v>84</v>
      </c>
      <c r="F34" s="110"/>
      <c r="G34" s="74">
        <f t="shared" si="0"/>
        <v>89</v>
      </c>
      <c r="H34" s="71"/>
      <c r="I34" s="124">
        <v>89</v>
      </c>
      <c r="J34" s="125"/>
      <c r="K34" s="52" t="s">
        <v>91</v>
      </c>
    </row>
    <row r="35" spans="1:11">
      <c r="B35" s="62"/>
      <c r="C35" s="63"/>
      <c r="D35" s="127"/>
      <c r="E35" s="110" t="s">
        <v>94</v>
      </c>
      <c r="F35" s="110"/>
      <c r="G35" s="74">
        <f t="shared" si="0"/>
        <v>32</v>
      </c>
      <c r="H35" s="61">
        <v>32</v>
      </c>
      <c r="I35" s="124"/>
      <c r="J35" s="125"/>
      <c r="K35" s="52" t="s">
        <v>92</v>
      </c>
    </row>
    <row r="36" spans="1:11">
      <c r="B36" s="62"/>
      <c r="C36" s="63"/>
      <c r="D36" s="127"/>
      <c r="E36" s="110" t="s">
        <v>94</v>
      </c>
      <c r="F36" s="110"/>
      <c r="G36" s="74">
        <f t="shared" si="0"/>
        <v>32</v>
      </c>
      <c r="H36" s="61"/>
      <c r="I36" s="124">
        <v>32</v>
      </c>
      <c r="J36" s="125"/>
      <c r="K36" s="52" t="s">
        <v>93</v>
      </c>
    </row>
    <row r="37" spans="1:11" ht="20.100000000000001" customHeight="1">
      <c r="B37" s="122"/>
      <c r="C37" s="128"/>
      <c r="D37" s="66" t="s">
        <v>86</v>
      </c>
      <c r="E37" s="70"/>
      <c r="F37" s="68"/>
      <c r="G37" s="67"/>
      <c r="H37" s="67"/>
      <c r="I37" s="64"/>
      <c r="J37" s="65"/>
      <c r="K37" s="51"/>
    </row>
    <row r="38" spans="1:11" ht="20.100000000000001" customHeight="1">
      <c r="B38" s="120" t="s">
        <v>16</v>
      </c>
      <c r="C38" s="131"/>
      <c r="D38" s="131"/>
      <c r="E38" s="131"/>
      <c r="F38" s="121"/>
      <c r="G38" s="46">
        <f>SUM(G11:G37)</f>
        <v>1764.8999999999999</v>
      </c>
      <c r="H38" s="46">
        <f>SUM(H11:H37)</f>
        <v>924.8</v>
      </c>
      <c r="I38" s="132">
        <f>SUM(I11:J36)</f>
        <v>840.1</v>
      </c>
      <c r="J38" s="133"/>
      <c r="K38" s="53"/>
    </row>
    <row r="39" spans="1:11" ht="20.100000000000001" customHeight="1">
      <c r="B39" s="41"/>
      <c r="C39" s="41"/>
      <c r="D39" s="41"/>
      <c r="E39" s="41"/>
      <c r="F39" s="41"/>
      <c r="G39" s="41"/>
      <c r="H39" s="41"/>
      <c r="I39" s="41"/>
      <c r="J39" s="54"/>
      <c r="K39" s="41"/>
    </row>
    <row r="40" spans="1:11" ht="20.100000000000001" customHeight="1">
      <c r="B40" s="134" t="s">
        <v>12</v>
      </c>
      <c r="C40" s="134"/>
      <c r="D40" s="134"/>
      <c r="E40" s="134"/>
      <c r="F40" s="134"/>
      <c r="G40" s="134" t="s">
        <v>17</v>
      </c>
      <c r="H40" s="134"/>
      <c r="I40" s="134"/>
      <c r="J40" s="134"/>
      <c r="K40" s="44" t="s">
        <v>18</v>
      </c>
    </row>
    <row r="41" spans="1:11" ht="20.100000000000001" customHeight="1">
      <c r="B41" s="135">
        <f>H38</f>
        <v>924.8</v>
      </c>
      <c r="C41" s="135"/>
      <c r="D41" s="135"/>
      <c r="E41" s="135"/>
      <c r="F41" s="135"/>
      <c r="G41" s="135">
        <f>I38</f>
        <v>840.1</v>
      </c>
      <c r="H41" s="135"/>
      <c r="I41" s="135"/>
      <c r="J41" s="135"/>
      <c r="K41" s="55">
        <f>SUM(B41:J41)</f>
        <v>1764.9</v>
      </c>
    </row>
    <row r="42" spans="1:11" ht="20.100000000000001" customHeight="1"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ht="20.100000000000001" customHeight="1">
      <c r="B43" s="41" t="s">
        <v>19</v>
      </c>
      <c r="C43" s="41"/>
      <c r="D43" s="41" t="s">
        <v>95</v>
      </c>
      <c r="E43" s="41"/>
      <c r="F43" s="41" t="s">
        <v>20</v>
      </c>
      <c r="G43" s="41" t="s">
        <v>21</v>
      </c>
      <c r="H43" s="41"/>
      <c r="I43" s="41"/>
      <c r="J43" s="41" t="s">
        <v>22</v>
      </c>
      <c r="K43" s="41"/>
    </row>
    <row r="46" spans="1:11" ht="17.649999999999999">
      <c r="A46" s="77" t="s">
        <v>23</v>
      </c>
      <c r="B46" s="77"/>
      <c r="C46" s="77"/>
      <c r="D46" s="77"/>
      <c r="E46" s="77"/>
      <c r="F46" s="77"/>
      <c r="G46" s="77"/>
      <c r="H46" s="77"/>
      <c r="I46" s="77"/>
      <c r="J46" s="77"/>
      <c r="K46" s="77"/>
    </row>
    <row r="48" spans="1:11" ht="20.100000000000001" customHeight="1">
      <c r="B48" s="31"/>
      <c r="C48" s="32"/>
      <c r="D48" s="33" t="s">
        <v>1</v>
      </c>
      <c r="E48" s="33"/>
      <c r="F48" s="111" t="str">
        <f>F5</f>
        <v>陈微微</v>
      </c>
      <c r="G48" s="111"/>
      <c r="H48" s="33" t="s">
        <v>2</v>
      </c>
      <c r="I48" s="32"/>
      <c r="J48" s="111" t="str">
        <f>J5</f>
        <v>经理</v>
      </c>
      <c r="K48" s="112"/>
    </row>
    <row r="49" spans="2:11" ht="20.100000000000001" customHeight="1">
      <c r="B49" s="34"/>
      <c r="C49" s="35"/>
      <c r="D49" s="36" t="s">
        <v>3</v>
      </c>
      <c r="E49" s="36"/>
      <c r="F49" s="113" t="str">
        <f>F6</f>
        <v>上海、北京</v>
      </c>
      <c r="G49" s="113"/>
      <c r="H49" s="36" t="s">
        <v>4</v>
      </c>
      <c r="I49" s="35"/>
      <c r="J49" s="113">
        <f>J6</f>
        <v>0</v>
      </c>
      <c r="K49" s="114"/>
    </row>
    <row r="50" spans="2:11" ht="20.100000000000001" customHeight="1">
      <c r="B50" s="34"/>
      <c r="C50" s="35"/>
      <c r="D50" s="36" t="s">
        <v>5</v>
      </c>
      <c r="E50" s="36"/>
      <c r="F50" s="113" t="str">
        <f>F7</f>
        <v>8.14-8.21</v>
      </c>
      <c r="G50" s="113"/>
      <c r="H50" s="36" t="s">
        <v>6</v>
      </c>
      <c r="I50" s="49"/>
      <c r="J50" s="115">
        <f>J7</f>
        <v>42969</v>
      </c>
      <c r="K50" s="114"/>
    </row>
    <row r="51" spans="2:11" ht="20.100000000000001" customHeight="1">
      <c r="B51" s="37"/>
      <c r="C51" s="38"/>
      <c r="D51" s="39"/>
      <c r="E51" s="39"/>
      <c r="F51" s="40"/>
      <c r="G51" s="40"/>
      <c r="H51" s="39" t="s">
        <v>7</v>
      </c>
      <c r="I51" s="50"/>
      <c r="J51" s="129" t="str">
        <f>J8</f>
        <v>HMZA-190817-QSK182</v>
      </c>
      <c r="K51" s="117"/>
    </row>
    <row r="52" spans="2:11" ht="20.100000000000001" customHeight="1"/>
    <row r="53" spans="2:11" ht="20.100000000000001" customHeight="1">
      <c r="B53" s="110"/>
      <c r="C53" s="110"/>
      <c r="D53" s="47" t="s">
        <v>24</v>
      </c>
      <c r="E53" s="110" t="s">
        <v>25</v>
      </c>
      <c r="F53" s="110"/>
      <c r="G53" s="45" t="s">
        <v>26</v>
      </c>
      <c r="H53" s="45" t="s">
        <v>27</v>
      </c>
      <c r="I53" s="130" t="s">
        <v>16</v>
      </c>
      <c r="J53" s="130"/>
      <c r="K53" s="56" t="s">
        <v>14</v>
      </c>
    </row>
    <row r="54" spans="2:11">
      <c r="B54" s="110">
        <v>1</v>
      </c>
      <c r="C54" s="110"/>
      <c r="D54" s="47" t="s">
        <v>99</v>
      </c>
      <c r="E54" s="113" t="s">
        <v>100</v>
      </c>
      <c r="F54" s="113"/>
      <c r="G54" s="45">
        <v>100</v>
      </c>
      <c r="H54" s="45">
        <v>3</v>
      </c>
      <c r="I54" s="124">
        <v>300</v>
      </c>
      <c r="J54" s="125"/>
      <c r="K54" s="56"/>
    </row>
    <row r="55" spans="2:11" ht="20.100000000000001" customHeight="1">
      <c r="B55" s="110">
        <v>2</v>
      </c>
      <c r="C55" s="110"/>
      <c r="D55" s="47" t="s">
        <v>99</v>
      </c>
      <c r="E55" s="110" t="s">
        <v>101</v>
      </c>
      <c r="F55" s="110"/>
      <c r="G55" s="45">
        <v>200</v>
      </c>
      <c r="H55" s="45">
        <v>2</v>
      </c>
      <c r="I55" s="124">
        <f>G55*H55</f>
        <v>400</v>
      </c>
      <c r="J55" s="125"/>
      <c r="K55" s="56"/>
    </row>
    <row r="56" spans="2:11" ht="20.100000000000001" customHeight="1">
      <c r="B56" s="110">
        <v>3</v>
      </c>
      <c r="C56" s="110"/>
      <c r="D56" s="47" t="s">
        <v>99</v>
      </c>
      <c r="E56" s="110" t="s">
        <v>102</v>
      </c>
      <c r="F56" s="110"/>
      <c r="G56" s="74">
        <v>100</v>
      </c>
      <c r="H56" s="74">
        <v>3</v>
      </c>
      <c r="I56" s="124">
        <f>G56*H56</f>
        <v>300</v>
      </c>
      <c r="J56" s="125"/>
      <c r="K56" s="52"/>
    </row>
    <row r="57" spans="2:11" ht="20.100000000000001" customHeight="1">
      <c r="B57" s="120" t="s">
        <v>16</v>
      </c>
      <c r="C57" s="131"/>
      <c r="D57" s="131"/>
      <c r="E57" s="131"/>
      <c r="F57" s="121"/>
      <c r="G57" s="46"/>
      <c r="H57" s="46"/>
      <c r="I57" s="132">
        <f>SUM(I54:J56)</f>
        <v>1000</v>
      </c>
      <c r="J57" s="133"/>
      <c r="K57" s="53"/>
    </row>
    <row r="58" spans="2:11" ht="20.100000000000001" customHeight="1">
      <c r="B58" s="41" t="s">
        <v>19</v>
      </c>
      <c r="C58" s="41"/>
      <c r="D58" s="41" t="s">
        <v>95</v>
      </c>
      <c r="E58" s="41"/>
      <c r="F58" s="41" t="s">
        <v>20</v>
      </c>
      <c r="G58" s="41" t="s">
        <v>21</v>
      </c>
      <c r="H58" s="41"/>
      <c r="I58" s="41"/>
      <c r="J58" s="41" t="s">
        <v>22</v>
      </c>
      <c r="K58" s="41"/>
    </row>
  </sheetData>
  <mergeCells count="82">
    <mergeCell ref="I27:J27"/>
    <mergeCell ref="I26:J26"/>
    <mergeCell ref="B38:F38"/>
    <mergeCell ref="I38:J38"/>
    <mergeCell ref="B57:F57"/>
    <mergeCell ref="I57:J57"/>
    <mergeCell ref="B56:C56"/>
    <mergeCell ref="E56:F56"/>
    <mergeCell ref="I56:J56"/>
    <mergeCell ref="F50:G50"/>
    <mergeCell ref="J50:K50"/>
    <mergeCell ref="B40:F40"/>
    <mergeCell ref="G40:J40"/>
    <mergeCell ref="B41:F41"/>
    <mergeCell ref="G41:J41"/>
    <mergeCell ref="A46:K46"/>
    <mergeCell ref="F48:G48"/>
    <mergeCell ref="J48:K48"/>
    <mergeCell ref="B55:C55"/>
    <mergeCell ref="E55:F55"/>
    <mergeCell ref="I55:J55"/>
    <mergeCell ref="J51:K51"/>
    <mergeCell ref="B53:C53"/>
    <mergeCell ref="E53:F53"/>
    <mergeCell ref="I53:J53"/>
    <mergeCell ref="B54:C54"/>
    <mergeCell ref="E54:F54"/>
    <mergeCell ref="I54:J54"/>
    <mergeCell ref="F49:G49"/>
    <mergeCell ref="J49:K49"/>
    <mergeCell ref="D23:D36"/>
    <mergeCell ref="I34:J34"/>
    <mergeCell ref="I35:J35"/>
    <mergeCell ref="I36:J36"/>
    <mergeCell ref="B37:C37"/>
    <mergeCell ref="B23:C23"/>
    <mergeCell ref="E23:F23"/>
    <mergeCell ref="I23:J23"/>
    <mergeCell ref="E24:F24"/>
    <mergeCell ref="E31:F31"/>
    <mergeCell ref="E32:F32"/>
    <mergeCell ref="E33:F33"/>
    <mergeCell ref="E25:F25"/>
    <mergeCell ref="E27:F27"/>
    <mergeCell ref="I22:J22"/>
    <mergeCell ref="D11:D22"/>
    <mergeCell ref="E14:F14"/>
    <mergeCell ref="E15:F15"/>
    <mergeCell ref="E16:F16"/>
    <mergeCell ref="E17:F17"/>
    <mergeCell ref="B13:C13"/>
    <mergeCell ref="E13:F13"/>
    <mergeCell ref="I13:J13"/>
    <mergeCell ref="E18:F18"/>
    <mergeCell ref="E19:F19"/>
    <mergeCell ref="E20:F20"/>
    <mergeCell ref="E21:F21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E22:F22"/>
    <mergeCell ref="E34:F34"/>
    <mergeCell ref="E35:F35"/>
    <mergeCell ref="E36:F36"/>
    <mergeCell ref="E28:F28"/>
    <mergeCell ref="E29:F29"/>
    <mergeCell ref="E30:F30"/>
    <mergeCell ref="E26:F26"/>
  </mergeCells>
  <phoneticPr fontId="12" type="noConversion"/>
  <pageMargins left="0.69930555555555596" right="0.69930555555555596" top="0.75" bottom="0.75" header="0.3" footer="0.3"/>
  <pageSetup paperSize="9" scale="8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CWW</cp:lastModifiedBy>
  <cp:lastPrinted>2019-07-25T05:27:00Z</cp:lastPrinted>
  <dcterms:created xsi:type="dcterms:W3CDTF">2014-04-15T08:52:00Z</dcterms:created>
  <dcterms:modified xsi:type="dcterms:W3CDTF">2019-08-22T06:39:41Z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