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<sst xmlns="http://schemas.openxmlformats.org/spreadsheetml/2006/main" count="96">
  <si>
    <t>【借款报销单】</t>
  </si>
  <si>
    <t>团号：KMJB-181101-ANS294</t>
  </si>
  <si>
    <t>会议日期：2018年11月1日-4日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</si>
  <si>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</si>
  <si>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</si>
  <si>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</si>
  <si>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</si>
  <si>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</si>
  <si>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</si>
  <si>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</si>
  <si>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</si>
  <si>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</si>
  <si>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</si>
  <si>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</si>
  <si>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</si>
  <si>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</si>
  <si>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</si>
  <si>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</si>
  <si>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</si>
  <si>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</si>
  <si>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</si>
  <si>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</si>
  <si>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</si>
  <si>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</si>
  <si>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</si>
  <si>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垫付餐费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</si>
  <si>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</si>
  <si>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</si>
  <si>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</si>
  <si>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</si>
  <si>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</si>
  <si>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</si>
  <si>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</si>
  <si>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</si>
  <si>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</si>
  <si>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</si>
  <si>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</si>
  <si>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</si>
  <si>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</si>
  <si>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</si>
  <si>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司导小费</t>
  </si>
  <si>
    <t>离境税、落地签签证、小费，写清名单,提供收据并补票或交税</t>
  </si>
  <si>
    <t>境外交通费</t>
  </si>
  <si>
    <t>境外费用合计</t>
  </si>
  <si>
    <t>其他</t>
  </si>
  <si>
    <t>境外食品</t>
  </si>
  <si>
    <t>汇率4.01,4985RMB兑换20000新台币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</si>
  <si>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</si>
  <si>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</si>
  <si>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</si>
  <si>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</si>
  <si>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</si>
  <si>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</si>
  <si>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</si>
  <si>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借款人：曹园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</si>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</sst>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yyyy&quot;年&quot;m&quot;月&quot;d&quot;日&quot;;@"/>
    <numFmt numFmtId="180" formatCode="0.00_ "/>
    <numFmt numFmtId="181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华文细黑"/>
      <charset val="134"/>
    </font>
    <font>
      <sz val="11"/>
      <color theme="1"/>
      <name val="华文细黑"/>
      <charset val="134"/>
    </font>
    <font>
      <b/>
      <sz val="14"/>
      <color theme="1"/>
      <name val="华文细黑"/>
      <charset val="134"/>
    </font>
    <font>
      <b/>
      <sz val="10"/>
      <color theme="0"/>
      <name val="华文细黑"/>
      <charset val="134"/>
    </font>
    <font>
      <sz val="10"/>
      <color theme="1"/>
      <name val="华文细黑"/>
      <charset val="134"/>
    </font>
    <font>
      <b/>
      <sz val="10"/>
      <color theme="1"/>
      <name val="华文细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24" borderId="19" applyNumberFormat="0" applyAlignment="0" applyProtection="0">
      <alignment vertical="center"/>
    </xf>
    <xf numFmtId="0" fontId="26" fillId="24" borderId="17" applyNumberFormat="0" applyAlignment="0" applyProtection="0">
      <alignment vertical="center"/>
    </xf>
    <xf numFmtId="0" fontId="27" fillId="28" borderId="22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1" fontId="7" fillId="0" borderId="0" xfId="0" applyNumberFormat="1" applyFont="1">
      <alignment vertical="center"/>
    </xf>
    <xf numFmtId="0" fontId="8" fillId="0" borderId="0" xfId="5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181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81" fontId="7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81" fontId="7" fillId="0" borderId="1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176" fontId="11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50" applyFont="1" applyAlignment="1">
      <alignment vertical="center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1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I46" sqref="I46"/>
    </sheetView>
  </sheetViews>
  <sheetFormatPr defaultColWidth="9" defaultRowHeight="21" customHeight="1"/>
  <cols>
    <col min="1" max="1" width="9" style="53"/>
    <col min="2" max="2" width="16.7583333333333" style="54" customWidth="1"/>
    <col min="3" max="3" width="12.625" style="55"/>
    <col min="4" max="4" width="9" style="54"/>
    <col min="5" max="5" width="13" style="54" customWidth="1"/>
    <col min="6" max="6" width="12.625" style="54"/>
    <col min="7" max="7" width="9" style="54"/>
    <col min="8" max="8" width="14.5" style="54" customWidth="1"/>
    <col min="9" max="9" width="22.125" style="54" customWidth="1"/>
    <col min="10" max="10" width="39.5" style="54" customWidth="1"/>
    <col min="11" max="16384" width="9" style="54"/>
  </cols>
  <sheetData>
    <row r="2" customHeight="1" spans="3:12">
      <c r="C2" s="56" t="s">
        <v>0</v>
      </c>
      <c r="D2" s="56"/>
      <c r="E2" s="56"/>
      <c r="F2" s="56"/>
      <c r="G2" s="56"/>
      <c r="H2" s="56"/>
      <c r="I2" s="88"/>
      <c r="J2" s="88"/>
      <c r="K2" s="88"/>
      <c r="L2" s="88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63"/>
      <c r="B7" s="60"/>
      <c r="C7" s="64" t="s">
        <v>8</v>
      </c>
      <c r="D7" s="65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2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2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>
        <v>1</v>
      </c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2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1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4000</v>
      </c>
      <c r="D22" s="69">
        <v>1</v>
      </c>
      <c r="E22" s="68">
        <f t="shared" si="2"/>
        <v>4000</v>
      </c>
      <c r="F22" s="68">
        <v>0</v>
      </c>
      <c r="G22" s="68">
        <v>0</v>
      </c>
      <c r="H22" s="68">
        <f t="shared" si="0"/>
        <v>0</v>
      </c>
      <c r="I22" s="97" t="s">
        <v>25</v>
      </c>
      <c r="J22" s="94" t="s">
        <v>26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2" customFormat="1" customHeight="1" spans="1:10">
      <c r="A24" s="70"/>
      <c r="B24" s="71" t="s">
        <v>27</v>
      </c>
      <c r="C24" s="72">
        <f>SUM(C22)</f>
        <v>4000</v>
      </c>
      <c r="D24" s="72">
        <f t="shared" ref="D24:E24" si="6">SUM(D22)</f>
        <v>1</v>
      </c>
      <c r="E24" s="72">
        <f t="shared" si="6"/>
        <v>4000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28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29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2" customFormat="1" customHeight="1" spans="1:10">
      <c r="A27" s="70"/>
      <c r="B27" s="71" t="s">
        <v>30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31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32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2" customFormat="1" customHeight="1" spans="1:10">
      <c r="A32" s="70"/>
      <c r="B32" s="71" t="s">
        <v>33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34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8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9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9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9"/>
    </row>
    <row r="37" s="52" customFormat="1" customHeight="1" spans="1:10">
      <c r="A37" s="70"/>
      <c r="B37" s="71" t="s">
        <v>35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100"/>
    </row>
    <row r="38" customHeight="1" spans="1:10">
      <c r="A38" s="66">
        <v>8</v>
      </c>
      <c r="B38" s="67" t="s">
        <v>36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37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2" customFormat="1" customHeight="1" spans="1:10">
      <c r="A40" s="70"/>
      <c r="B40" s="71" t="s">
        <v>38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39</v>
      </c>
      <c r="C41" s="68">
        <v>2000</v>
      </c>
      <c r="D41" s="69">
        <v>1</v>
      </c>
      <c r="E41" s="68">
        <f t="shared" si="2"/>
        <v>2000</v>
      </c>
      <c r="F41" s="68">
        <v>0</v>
      </c>
      <c r="G41" s="68">
        <v>0</v>
      </c>
      <c r="H41" s="68">
        <f t="shared" si="0"/>
        <v>0</v>
      </c>
      <c r="I41" s="97" t="s">
        <v>40</v>
      </c>
      <c r="J41" s="90" t="s">
        <v>41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97" t="s">
        <v>42</v>
      </c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2" customFormat="1" customHeight="1" spans="1:10">
      <c r="A44" s="70"/>
      <c r="B44" s="71" t="s">
        <v>43</v>
      </c>
      <c r="C44" s="72">
        <f>SUM(C41)</f>
        <v>2000</v>
      </c>
      <c r="D44" s="72">
        <f t="shared" ref="D44:E44" si="17">SUM(D41)</f>
        <v>1</v>
      </c>
      <c r="E44" s="72">
        <f t="shared" si="17"/>
        <v>2000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44</v>
      </c>
      <c r="C45" s="68">
        <v>4000</v>
      </c>
      <c r="D45" s="69">
        <v>1</v>
      </c>
      <c r="E45" s="68">
        <f t="shared" si="2"/>
        <v>4000</v>
      </c>
      <c r="F45" s="68">
        <v>410.72</v>
      </c>
      <c r="G45" s="68">
        <v>0</v>
      </c>
      <c r="H45" s="68">
        <f t="shared" si="0"/>
        <v>410.72</v>
      </c>
      <c r="I45" s="97" t="s">
        <v>45</v>
      </c>
      <c r="J45" s="98" t="s">
        <v>46</v>
      </c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97"/>
      <c r="J46" s="99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9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9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9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9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9"/>
    </row>
    <row r="52" s="52" customFormat="1" customHeight="1" spans="1:10">
      <c r="A52" s="70"/>
      <c r="B52" s="71" t="s">
        <v>47</v>
      </c>
      <c r="C52" s="72">
        <f>SUM(C45)</f>
        <v>4000</v>
      </c>
      <c r="D52" s="72">
        <f t="shared" ref="D52:E52" si="20">SUM(D45)</f>
        <v>1</v>
      </c>
      <c r="E52" s="72">
        <f t="shared" si="20"/>
        <v>4000</v>
      </c>
      <c r="F52" s="72">
        <f>SUM(F45:F51)</f>
        <v>410.72</v>
      </c>
      <c r="G52" s="72">
        <f t="shared" ref="G52:H52" si="21">SUM(G45:G51)</f>
        <v>0</v>
      </c>
      <c r="H52" s="72">
        <f t="shared" si="21"/>
        <v>410.72</v>
      </c>
      <c r="I52" s="92"/>
      <c r="J52" s="100"/>
    </row>
    <row r="53" customHeight="1" spans="1:10">
      <c r="A53" s="70"/>
      <c r="B53" s="71" t="s">
        <v>48</v>
      </c>
      <c r="C53" s="72">
        <f>SUM(C52,C44,C40,C37,C32,C27,C24,C21,C16,C13)</f>
        <v>10000</v>
      </c>
      <c r="D53" s="72">
        <f t="shared" ref="D53:H53" si="22">SUM(D52,D44,D40,D37,D32,D27,D24,D21,D16,D13)</f>
        <v>4</v>
      </c>
      <c r="E53" s="72">
        <f t="shared" si="22"/>
        <v>10000</v>
      </c>
      <c r="F53" s="72">
        <f t="shared" si="22"/>
        <v>410.72</v>
      </c>
      <c r="G53" s="72">
        <f t="shared" si="22"/>
        <v>0</v>
      </c>
      <c r="H53" s="72">
        <f t="shared" si="22"/>
        <v>410.72</v>
      </c>
      <c r="I53" s="92"/>
      <c r="J53" s="101"/>
    </row>
    <row r="57" customHeight="1" spans="1:9">
      <c r="A57" s="80" t="s">
        <v>49</v>
      </c>
      <c r="B57" s="81"/>
      <c r="C57" s="82" t="s">
        <v>50</v>
      </c>
      <c r="D57" s="82"/>
      <c r="E57" s="82" t="s">
        <v>51</v>
      </c>
      <c r="F57" s="82"/>
      <c r="G57" s="82" t="s">
        <v>52</v>
      </c>
      <c r="H57" s="82"/>
      <c r="I57" s="102" t="s">
        <v>53</v>
      </c>
    </row>
    <row r="58" customHeight="1" spans="1:9">
      <c r="A58" s="83">
        <f>E53</f>
        <v>10000</v>
      </c>
      <c r="B58" s="84"/>
      <c r="C58" s="84">
        <f>H53</f>
        <v>410.72</v>
      </c>
      <c r="D58" s="84"/>
      <c r="E58" s="84">
        <f>F53</f>
        <v>410.72</v>
      </c>
      <c r="F58" s="84"/>
      <c r="G58" s="84">
        <f>G53</f>
        <v>0</v>
      </c>
      <c r="H58" s="84"/>
      <c r="I58" s="103">
        <f>A58-C58</f>
        <v>9589.28</v>
      </c>
    </row>
    <row r="60" customHeight="1" spans="1:9">
      <c r="A60" s="57" t="s">
        <v>54</v>
      </c>
      <c r="B60" s="85"/>
      <c r="C60" s="86" t="s">
        <v>55</v>
      </c>
      <c r="D60" s="87"/>
      <c r="E60" s="87" t="s">
        <v>56</v>
      </c>
      <c r="F60" s="87"/>
      <c r="G60" s="87" t="s">
        <v>57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4" workbookViewId="0">
      <selection activeCell="N16" sqref="N1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7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8"/>
    </row>
    <row r="7" ht="20.1" customHeight="1" spans="2:11">
      <c r="B7" s="8"/>
      <c r="C7" s="9"/>
      <c r="D7" s="10" t="s">
        <v>67</v>
      </c>
      <c r="E7" s="10"/>
      <c r="F7" s="11" t="s">
        <v>68</v>
      </c>
      <c r="G7" s="11"/>
      <c r="H7" s="10" t="s">
        <v>69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/>
      <c r="I11" s="42"/>
      <c r="J11" s="43"/>
      <c r="K11" s="44" t="s">
        <v>79</v>
      </c>
    </row>
    <row r="12" ht="20.1" customHeight="1" spans="2:11">
      <c r="B12" s="22">
        <v>2</v>
      </c>
      <c r="C12" s="23"/>
      <c r="D12" s="26"/>
      <c r="E12" s="27" t="s">
        <v>80</v>
      </c>
      <c r="F12" s="27"/>
      <c r="G12" s="25">
        <v>0</v>
      </c>
      <c r="H12" s="25"/>
      <c r="I12" s="42"/>
      <c r="J12" s="43"/>
      <c r="K12" s="44" t="s">
        <v>81</v>
      </c>
    </row>
    <row r="13" ht="20.1" customHeight="1" spans="2:11">
      <c r="B13" s="22">
        <v>3</v>
      </c>
      <c r="C13" s="23"/>
      <c r="D13" s="26"/>
      <c r="E13" s="22" t="s">
        <v>82</v>
      </c>
      <c r="F13" s="23"/>
      <c r="G13" s="25">
        <v>0</v>
      </c>
      <c r="H13" s="25"/>
      <c r="I13" s="42"/>
      <c r="J13" s="43"/>
      <c r="K13" s="44" t="s">
        <v>79</v>
      </c>
    </row>
    <row r="14" ht="20.1" customHeight="1" spans="2:11">
      <c r="B14" s="22">
        <v>4</v>
      </c>
      <c r="C14" s="23"/>
      <c r="D14" s="26"/>
      <c r="E14" s="22" t="s">
        <v>83</v>
      </c>
      <c r="F14" s="23"/>
      <c r="G14" s="25">
        <v>0</v>
      </c>
      <c r="H14" s="25"/>
      <c r="I14" s="42"/>
      <c r="J14" s="43"/>
      <c r="K14" s="44" t="s">
        <v>84</v>
      </c>
    </row>
    <row r="15" ht="20.1" customHeight="1" spans="2:11">
      <c r="B15" s="22">
        <v>5</v>
      </c>
      <c r="C15" s="23"/>
      <c r="D15" s="24" t="s">
        <v>44</v>
      </c>
      <c r="E15" s="27" t="s">
        <v>85</v>
      </c>
      <c r="F15" s="27"/>
      <c r="G15" s="25">
        <v>33</v>
      </c>
      <c r="H15" s="25">
        <v>33</v>
      </c>
      <c r="I15" s="42"/>
      <c r="J15" s="43"/>
      <c r="K15" s="44" t="s">
        <v>86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74</v>
      </c>
      <c r="C20" s="21"/>
      <c r="D20" s="21"/>
      <c r="E20" s="21"/>
      <c r="F20" s="21"/>
      <c r="G20" s="21" t="s">
        <v>87</v>
      </c>
      <c r="H20" s="21"/>
      <c r="I20" s="21"/>
      <c r="J20" s="21"/>
      <c r="K20" s="21" t="s">
        <v>88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89</v>
      </c>
      <c r="C23" s="16"/>
      <c r="D23" s="16"/>
      <c r="E23" s="16"/>
      <c r="F23" s="16" t="s">
        <v>55</v>
      </c>
      <c r="G23" s="16" t="s">
        <v>90</v>
      </c>
      <c r="H23" s="16"/>
      <c r="I23" s="16"/>
      <c r="J23" s="16" t="s">
        <v>57</v>
      </c>
      <c r="K23" s="16"/>
    </row>
    <row r="26" ht="18.75" spans="1:11">
      <c r="A26" s="2" t="s">
        <v>91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 t="str">
        <f>F5</f>
        <v>宋净菲</v>
      </c>
      <c r="G28" s="7"/>
      <c r="H28" s="6" t="s">
        <v>61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63</v>
      </c>
      <c r="E29" s="10"/>
      <c r="F29" s="11" t="str">
        <f>F6</f>
        <v>北京</v>
      </c>
      <c r="G29" s="11"/>
      <c r="H29" s="10" t="s">
        <v>65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67</v>
      </c>
      <c r="E30" s="10"/>
      <c r="F30" s="11" t="str">
        <f>F7</f>
        <v>11月4日-6日</v>
      </c>
      <c r="G30" s="11"/>
      <c r="H30" s="10" t="s">
        <v>69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70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92</v>
      </c>
      <c r="E33" s="27" t="s">
        <v>93</v>
      </c>
      <c r="F33" s="27"/>
      <c r="G33" s="25" t="s">
        <v>94</v>
      </c>
      <c r="H33" s="25" t="s">
        <v>95</v>
      </c>
      <c r="I33" s="25" t="s">
        <v>48</v>
      </c>
      <c r="J33" s="25"/>
      <c r="K33" s="50" t="s">
        <v>76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89</v>
      </c>
      <c r="C38" s="16"/>
      <c r="D38" s="16"/>
      <c r="E38" s="16"/>
      <c r="F38" s="16" t="s">
        <v>55</v>
      </c>
      <c r="G38" s="16" t="s">
        <v>90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2018-12-09T20:07:06Z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</Properties>
</file>