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<sst xmlns="http://schemas.openxmlformats.org/spreadsheetml/2006/main" count="110">
  <si>
    <t>活动物料报价单 - 康辉会展</t>
  </si>
  <si>
    <t>序号</t>
  </si>
  <si>
    <t>项目名称</t>
  </si>
  <si>
    <t>尺寸(cm)(W*H) /材质</t>
  </si>
  <si>
    <t>单位</t>
  </si>
  <si>
    <t>数量</t>
  </si>
  <si>
    <t>单价</t>
  </si>
  <si>
    <t>总价</t>
  </si>
  <si>
    <t>备注</t>
  </si>
  <si>
    <t>会场外布置</t>
  </si>
  <si>
    <t>易拉宝指示</t>
  </si>
  <si>
    <t>右箭头</t>
  </si>
  <si>
    <t>个</t>
  </si>
  <si>
    <t>80*200铝合金材质</t>
  </si>
  <si>
    <t>签到版</t>
  </si>
  <si>
    <t>500*300</t>
  </si>
  <si>
    <t>平米</t>
  </si>
  <si>
    <t>桁架结构，写真布喷绘</t>
  </si>
  <si>
    <t>合计</t>
  </si>
  <si>
    <t>主会场布置</t>
  </si>
  <si>
    <t>地毯</t>
  </si>
  <si>
    <t>1880*540</t>
  </si>
  <si>
    <t>舞台</t>
  </si>
  <si>
    <t>1600*400</t>
  </si>
  <si>
    <t>斜面发光logo</t>
  </si>
  <si>
    <t>长4米*高0.6米</t>
  </si>
  <si>
    <t>组</t>
  </si>
  <si>
    <t>通常台阶</t>
  </si>
  <si>
    <t>长5.5米*高0.4米</t>
  </si>
  <si>
    <t>LED屏幕</t>
  </si>
  <si>
    <t>1600*400，含相关视频设备</t>
  </si>
  <si>
    <t>视频通道</t>
  </si>
  <si>
    <t>V4控台</t>
  </si>
  <si>
    <t>Watch out</t>
  </si>
  <si>
    <t>3条通道</t>
  </si>
  <si>
    <t>大屏显示背景板</t>
  </si>
  <si>
    <t>LED屏幕底座</t>
  </si>
  <si>
    <t>米</t>
  </si>
  <si>
    <t>灯光设备</t>
  </si>
  <si>
    <t>延伸灯光行架</t>
  </si>
  <si>
    <t>10米跨度5米高*2组</t>
  </si>
  <si>
    <t>LED渲染灯</t>
  </si>
  <si>
    <t>套</t>
  </si>
  <si>
    <t>64珠</t>
  </si>
  <si>
    <t>珍珠控台</t>
  </si>
  <si>
    <t>台</t>
  </si>
  <si>
    <t>硅箱</t>
  </si>
  <si>
    <t>电脑灯</t>
  </si>
  <si>
    <t>logo 片</t>
  </si>
  <si>
    <t>logo字</t>
  </si>
  <si>
    <t>音响设备、视频设备、摄影摄像</t>
  </si>
  <si>
    <t>TAGA中远程全频音响</t>
  </si>
  <si>
    <t>ＵＡ－１５5，1000Ｗ</t>
  </si>
  <si>
    <t>只</t>
  </si>
  <si>
    <t>含三个分会场音响设备</t>
  </si>
  <si>
    <t>TAGA舞台低音音响</t>
  </si>
  <si>
    <t>Eastsound ES5功率放大器</t>
  </si>
  <si>
    <t>2*1000W/8欧功放</t>
  </si>
  <si>
    <t>手持话筒</t>
  </si>
  <si>
    <t>SENNHEISER EW135G2手持</t>
  </si>
  <si>
    <t>双３１段均衡器</t>
  </si>
  <si>
    <t>YAMAHA　Q2031B</t>
  </si>
  <si>
    <t>YAMAHA调音台</t>
  </si>
  <si>
    <t>16路</t>
  </si>
  <si>
    <t>其他(配件及联接线) 全套</t>
  </si>
  <si>
    <t>摄影</t>
  </si>
  <si>
    <t>半天</t>
  </si>
  <si>
    <t>人次</t>
  </si>
  <si>
    <t>摄像</t>
  </si>
  <si>
    <t>含简易剪辑</t>
  </si>
  <si>
    <t>无缝切换器</t>
  </si>
  <si>
    <t>一台/天</t>
  </si>
  <si>
    <t>导播台</t>
  </si>
  <si>
    <t>提示器</t>
  </si>
  <si>
    <t>50寸液晶电视</t>
  </si>
  <si>
    <t>投影设备</t>
  </si>
  <si>
    <t>一套/天</t>
  </si>
  <si>
    <t>200寸幕布+12000流明投影仪</t>
  </si>
  <si>
    <t>会议电脑</t>
  </si>
  <si>
    <t>常规笔记本电脑，播放PPT</t>
  </si>
  <si>
    <t>台/天</t>
  </si>
  <si>
    <t>物料制作和人员</t>
  </si>
  <si>
    <t>演讲台贴板</t>
  </si>
  <si>
    <t>速记</t>
  </si>
  <si>
    <t>人</t>
  </si>
  <si>
    <t>对讲机</t>
  </si>
  <si>
    <t>胸卡</t>
  </si>
  <si>
    <t>PVC数码打印</t>
  </si>
  <si>
    <t>桌卡</t>
  </si>
  <si>
    <t>200克数码打印</t>
  </si>
  <si>
    <t>会议议程</t>
  </si>
  <si>
    <t>A3铜版纸对折</t>
  </si>
  <si>
    <t>份</t>
  </si>
  <si>
    <t>157克铜板</t>
  </si>
  <si>
    <t>签到笔</t>
  </si>
  <si>
    <t>人员费用</t>
  </si>
  <si>
    <t>搭建、拆卸、总控、灯光师、音响师等</t>
  </si>
  <si>
    <t>运费</t>
  </si>
  <si>
    <t>消电检</t>
  </si>
  <si>
    <t>预估价格</t>
  </si>
  <si>
    <t>小计</t>
  </si>
  <si>
    <t>费用合计</t>
  </si>
  <si>
    <t>五</t>
  </si>
  <si>
    <t>六</t>
  </si>
  <si>
    <t>服务费</t>
  </si>
  <si>
    <t>七</t>
  </si>
  <si>
    <t>税金</t>
  </si>
  <si>
    <t>6%，增值税专用发票</t>
  </si>
  <si>
    <t>八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</si>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</sst>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-\¥\ * #,##0.00_-;\-\¥\ * #,##0.00_-;_-\¥\ * &quot;-&quot;??_-;_-@_-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黑体"/>
      <charset val="134"/>
    </font>
    <font>
      <sz val="11"/>
      <color indexed="8"/>
      <name val="黑体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b/>
      <sz val="11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indexed="8"/>
      <name val="兰亭黑-简 中黑"/>
      <charset val="136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30" fillId="29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1" fillId="0" borderId="4" xfId="4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76" fontId="8" fillId="0" borderId="4" xfId="4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top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0" fillId="0" borderId="4" xfId="49" applyNumberFormat="1" applyFont="1" applyFill="1" applyBorder="1" applyAlignment="1">
      <alignment horizontal="center" wrapText="1"/>
    </xf>
    <xf numFmtId="0" fontId="10" fillId="0" borderId="4" xfId="49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10" fillId="0" borderId="4" xfId="49" applyFont="1" applyFill="1" applyBorder="1" applyAlignment="1">
      <alignment horizont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/>
    </xf>
    <xf numFmtId="0" fontId="10" fillId="0" borderId="4" xfId="49" applyFont="1" applyFill="1" applyBorder="1" applyAlignment="1">
      <alignment horizontal="center"/>
    </xf>
    <xf numFmtId="0" fontId="5" fillId="0" borderId="7" xfId="0" applyFont="1" applyFill="1" applyBorder="1" applyAlignment="1">
      <alignment vertical="center" wrapText="1"/>
    </xf>
    <xf numFmtId="0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center" wrapText="1"/>
    </xf>
    <xf numFmtId="0" fontId="10" fillId="3" borderId="4" xfId="0" applyNumberFormat="1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9" fontId="10" fillId="0" borderId="4" xfId="0" applyNumberFormat="1" applyFont="1" applyFill="1" applyBorder="1" applyAlignment="1">
      <alignment horizontal="left" vertical="top" shrinkToFit="1"/>
    </xf>
    <xf numFmtId="0" fontId="10" fillId="0" borderId="4" xfId="0" applyFont="1" applyFill="1" applyBorder="1" applyAlignment="1">
      <alignment horizontal="left" vertical="top" shrinkToFit="1"/>
    </xf>
    <xf numFmtId="9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0,0_x000a__x000a_NA_x000a__x000a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view="pageBreakPreview" zoomScaleNormal="140" zoomScaleSheetLayoutView="100" topLeftCell="A43" workbookViewId="0">
      <selection activeCell="G58" sqref="G58"/>
    </sheetView>
  </sheetViews>
  <sheetFormatPr defaultColWidth="9" defaultRowHeight="13.5" outlineLevelCol="7"/>
  <cols>
    <col min="1" max="1" width="9" style="1"/>
    <col min="2" max="2" width="14.2166666666667" style="1" customWidth="1"/>
    <col min="3" max="3" width="23.5583333333333" style="1" customWidth="1"/>
    <col min="4" max="4" width="11.2166666666667" style="1" customWidth="1"/>
    <col min="5" max="5" width="9.775" style="1" customWidth="1"/>
    <col min="6" max="6" width="14.5583333333333" style="1" customWidth="1"/>
    <col min="7" max="7" width="16" style="1" customWidth="1"/>
    <col min="8" max="8" width="16.3333333333333" style="1" customWidth="1"/>
    <col min="9" max="16384" width="9" style="1"/>
  </cols>
  <sheetData>
    <row r="1" s="1" customFormat="1" ht="20.25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ht="16.5" spans="1:8">
      <c r="A2" s="5"/>
      <c r="B2" s="6"/>
      <c r="C2" s="6"/>
      <c r="D2" s="6"/>
      <c r="E2" s="6"/>
      <c r="F2" s="6"/>
      <c r="G2" s="6"/>
      <c r="H2" s="7"/>
    </row>
    <row r="3" s="1" customFormat="1" ht="15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 t="s">
        <v>8</v>
      </c>
    </row>
    <row r="4" s="1" customFormat="1" ht="16.5" spans="1:8">
      <c r="A4" s="10" t="s">
        <v>9</v>
      </c>
      <c r="B4" s="11"/>
      <c r="C4" s="11"/>
      <c r="D4" s="11"/>
      <c r="E4" s="11"/>
      <c r="F4" s="11"/>
      <c r="G4" s="11"/>
      <c r="H4" s="12"/>
    </row>
    <row r="5" s="1" customFormat="1" ht="16.5" spans="1:8">
      <c r="A5" s="13">
        <v>1</v>
      </c>
      <c r="B5" s="13" t="s">
        <v>10</v>
      </c>
      <c r="C5" s="13" t="s">
        <v>11</v>
      </c>
      <c r="D5" s="13" t="s">
        <v>12</v>
      </c>
      <c r="E5" s="13">
        <v>3</v>
      </c>
      <c r="F5" s="14">
        <v>120</v>
      </c>
      <c r="G5" s="14">
        <f>E5*F5</f>
        <v>360</v>
      </c>
      <c r="H5" s="15" t="s">
        <v>13</v>
      </c>
    </row>
    <row r="6" s="1" customFormat="1" ht="33" spans="1:8">
      <c r="A6" s="13">
        <v>2</v>
      </c>
      <c r="B6" s="13" t="s">
        <v>14</v>
      </c>
      <c r="C6" s="13" t="s">
        <v>15</v>
      </c>
      <c r="D6" s="13" t="s">
        <v>16</v>
      </c>
      <c r="E6" s="13">
        <v>15</v>
      </c>
      <c r="F6" s="14">
        <v>80</v>
      </c>
      <c r="G6" s="14">
        <f>E6*F6</f>
        <v>1200</v>
      </c>
      <c r="H6" s="15" t="s">
        <v>17</v>
      </c>
    </row>
    <row r="7" s="1" customFormat="1" ht="16.5" spans="1:8">
      <c r="A7" s="11">
        <v>3</v>
      </c>
      <c r="B7" s="11" t="s">
        <v>18</v>
      </c>
      <c r="C7" s="11"/>
      <c r="D7" s="11"/>
      <c r="E7" s="11"/>
      <c r="F7" s="14"/>
      <c r="G7" s="16">
        <f>SUM(G5:G6)</f>
        <v>1560</v>
      </c>
      <c r="H7" s="15"/>
    </row>
    <row r="8" s="1" customFormat="1" ht="16.5" spans="1:8">
      <c r="A8" s="11" t="s">
        <v>19</v>
      </c>
      <c r="B8" s="11"/>
      <c r="C8" s="11"/>
      <c r="D8" s="11"/>
      <c r="E8" s="11"/>
      <c r="F8" s="11"/>
      <c r="G8" s="11"/>
      <c r="H8" s="15"/>
    </row>
    <row r="9" s="1" customFormat="1" ht="16.5" spans="1:8">
      <c r="A9" s="17">
        <v>1</v>
      </c>
      <c r="B9" s="17" t="s">
        <v>20</v>
      </c>
      <c r="C9" s="17" t="s">
        <v>21</v>
      </c>
      <c r="D9" s="17" t="s">
        <v>16</v>
      </c>
      <c r="E9" s="17">
        <v>100</v>
      </c>
      <c r="F9" s="14">
        <v>15</v>
      </c>
      <c r="G9" s="14">
        <f t="shared" ref="G9:G16" si="0">E9*F9</f>
        <v>1500</v>
      </c>
      <c r="H9" s="18"/>
    </row>
    <row r="10" s="1" customFormat="1" ht="16.5" spans="1:8">
      <c r="A10" s="17">
        <v>2</v>
      </c>
      <c r="B10" s="17" t="s">
        <v>22</v>
      </c>
      <c r="C10" s="17" t="s">
        <v>23</v>
      </c>
      <c r="D10" s="17" t="s">
        <v>16</v>
      </c>
      <c r="E10" s="17">
        <v>48</v>
      </c>
      <c r="F10" s="14">
        <v>80</v>
      </c>
      <c r="G10" s="14">
        <f t="shared" si="0"/>
        <v>3840</v>
      </c>
      <c r="H10" s="17"/>
    </row>
    <row r="11" s="1" customFormat="1" ht="16.5" spans="1:8">
      <c r="A11" s="17">
        <v>3</v>
      </c>
      <c r="B11" s="17" t="s">
        <v>24</v>
      </c>
      <c r="C11" s="17" t="s">
        <v>25</v>
      </c>
      <c r="D11" s="17" t="s">
        <v>26</v>
      </c>
      <c r="E11" s="17">
        <v>1</v>
      </c>
      <c r="F11" s="14">
        <v>3000</v>
      </c>
      <c r="G11" s="14">
        <f t="shared" si="0"/>
        <v>3000</v>
      </c>
      <c r="H11" s="17"/>
    </row>
    <row r="12" s="1" customFormat="1" ht="16.5" spans="1:8">
      <c r="A12" s="17">
        <v>4</v>
      </c>
      <c r="B12" s="17" t="s">
        <v>27</v>
      </c>
      <c r="C12" s="17" t="s">
        <v>28</v>
      </c>
      <c r="D12" s="17" t="s">
        <v>26</v>
      </c>
      <c r="E12" s="17">
        <v>2</v>
      </c>
      <c r="F12" s="14">
        <v>500</v>
      </c>
      <c r="G12" s="14">
        <f t="shared" si="0"/>
        <v>1000</v>
      </c>
      <c r="H12" s="17"/>
    </row>
    <row r="13" s="1" customFormat="1" ht="19" customHeight="1" spans="1:8">
      <c r="A13" s="17">
        <v>5</v>
      </c>
      <c r="B13" s="17" t="s">
        <v>29</v>
      </c>
      <c r="C13" s="17" t="s">
        <v>30</v>
      </c>
      <c r="D13" s="17" t="s">
        <v>16</v>
      </c>
      <c r="E13" s="17">
        <v>90</v>
      </c>
      <c r="F13" s="14">
        <v>200</v>
      </c>
      <c r="G13" s="14">
        <f t="shared" si="0"/>
        <v>18000</v>
      </c>
      <c r="H13" s="18"/>
    </row>
    <row r="14" s="1" customFormat="1" ht="16.5" spans="1:8">
      <c r="A14" s="17">
        <v>6</v>
      </c>
      <c r="B14" s="17" t="s">
        <v>31</v>
      </c>
      <c r="C14" s="17"/>
      <c r="D14" s="17" t="s">
        <v>12</v>
      </c>
      <c r="E14" s="17">
        <v>1</v>
      </c>
      <c r="F14" s="14">
        <v>3000</v>
      </c>
      <c r="G14" s="14">
        <f t="shared" si="0"/>
        <v>3000</v>
      </c>
      <c r="H14" s="18" t="s">
        <v>32</v>
      </c>
    </row>
    <row r="15" s="1" customFormat="1" ht="16.5" spans="1:8">
      <c r="A15" s="17"/>
      <c r="B15" s="17" t="s">
        <v>33</v>
      </c>
      <c r="C15" s="17" t="s">
        <v>34</v>
      </c>
      <c r="D15" s="17" t="s">
        <v>12</v>
      </c>
      <c r="E15" s="17">
        <v>1</v>
      </c>
      <c r="F15" s="14">
        <v>4500</v>
      </c>
      <c r="G15" s="14">
        <f t="shared" si="0"/>
        <v>4500</v>
      </c>
      <c r="H15" s="18" t="s">
        <v>35</v>
      </c>
    </row>
    <row r="16" s="1" customFormat="1" ht="16.5" spans="1:8">
      <c r="A16" s="17">
        <v>7</v>
      </c>
      <c r="B16" s="17" t="s">
        <v>36</v>
      </c>
      <c r="C16" s="17"/>
      <c r="D16" s="17" t="s">
        <v>37</v>
      </c>
      <c r="E16" s="17">
        <v>18</v>
      </c>
      <c r="F16" s="14">
        <v>70</v>
      </c>
      <c r="G16" s="14">
        <f t="shared" si="0"/>
        <v>1260</v>
      </c>
      <c r="H16" s="17"/>
    </row>
    <row r="17" s="1" customFormat="1" ht="16.5" spans="1:8">
      <c r="A17" s="11">
        <v>8</v>
      </c>
      <c r="B17" s="11" t="s">
        <v>18</v>
      </c>
      <c r="C17" s="11"/>
      <c r="D17" s="11"/>
      <c r="E17" s="11"/>
      <c r="F17" s="14"/>
      <c r="G17" s="16">
        <f>SUM(G9:G16)</f>
        <v>36100</v>
      </c>
      <c r="H17" s="18"/>
    </row>
    <row r="18" s="1" customFormat="1" ht="16.5" spans="1:8">
      <c r="A18" s="11" t="s">
        <v>38</v>
      </c>
      <c r="B18" s="11"/>
      <c r="C18" s="11"/>
      <c r="D18" s="11"/>
      <c r="E18" s="11"/>
      <c r="F18" s="11"/>
      <c r="G18" s="11"/>
      <c r="H18" s="18"/>
    </row>
    <row r="19" s="1" customFormat="1" ht="16.5" spans="1:8">
      <c r="A19" s="17">
        <v>1</v>
      </c>
      <c r="B19" s="13" t="s">
        <v>39</v>
      </c>
      <c r="C19" s="17" t="s">
        <v>40</v>
      </c>
      <c r="D19" s="17" t="s">
        <v>37</v>
      </c>
      <c r="E19" s="17">
        <v>40</v>
      </c>
      <c r="F19" s="14">
        <v>50</v>
      </c>
      <c r="G19" s="14">
        <f t="shared" ref="G19:G25" si="1">E19*F19</f>
        <v>2000</v>
      </c>
      <c r="H19" s="18"/>
    </row>
    <row r="20" s="1" customFormat="1" ht="16.5" spans="1:8">
      <c r="A20" s="17">
        <v>2</v>
      </c>
      <c r="B20" s="13" t="s">
        <v>41</v>
      </c>
      <c r="C20" s="17"/>
      <c r="D20" s="17" t="s">
        <v>42</v>
      </c>
      <c r="E20" s="17">
        <v>30</v>
      </c>
      <c r="F20" s="14">
        <v>50</v>
      </c>
      <c r="G20" s="14">
        <f t="shared" si="1"/>
        <v>1500</v>
      </c>
      <c r="H20" s="19" t="s">
        <v>43</v>
      </c>
    </row>
    <row r="21" s="1" customFormat="1" ht="16.5" spans="1:8">
      <c r="A21" s="17">
        <v>3</v>
      </c>
      <c r="B21" s="13" t="s">
        <v>44</v>
      </c>
      <c r="C21" s="17"/>
      <c r="D21" s="17" t="s">
        <v>45</v>
      </c>
      <c r="E21" s="17">
        <v>1</v>
      </c>
      <c r="F21" s="14">
        <v>500</v>
      </c>
      <c r="G21" s="14">
        <f t="shared" si="1"/>
        <v>500</v>
      </c>
      <c r="H21" s="18"/>
    </row>
    <row r="22" s="1" customFormat="1" ht="16.5" spans="1:8">
      <c r="A22" s="17">
        <v>4</v>
      </c>
      <c r="B22" s="13" t="s">
        <v>46</v>
      </c>
      <c r="C22" s="17"/>
      <c r="D22" s="17" t="s">
        <v>42</v>
      </c>
      <c r="E22" s="17">
        <v>2</v>
      </c>
      <c r="F22" s="14">
        <v>300</v>
      </c>
      <c r="G22" s="14">
        <f t="shared" si="1"/>
        <v>600</v>
      </c>
      <c r="H22" s="18"/>
    </row>
    <row r="23" s="1" customFormat="1" ht="16.5" spans="1:8">
      <c r="A23" s="17">
        <v>5</v>
      </c>
      <c r="B23" s="13" t="s">
        <v>47</v>
      </c>
      <c r="C23" s="17"/>
      <c r="D23" s="17" t="s">
        <v>12</v>
      </c>
      <c r="E23" s="17">
        <v>2</v>
      </c>
      <c r="F23" s="14">
        <v>300</v>
      </c>
      <c r="G23" s="14">
        <f t="shared" si="1"/>
        <v>600</v>
      </c>
      <c r="H23" s="18"/>
    </row>
    <row r="24" s="1" customFormat="1" ht="16.5" spans="1:8">
      <c r="A24" s="17">
        <v>6</v>
      </c>
      <c r="B24" s="13" t="s">
        <v>48</v>
      </c>
      <c r="C24" s="17"/>
      <c r="D24" s="17" t="s">
        <v>12</v>
      </c>
      <c r="E24" s="17">
        <v>2</v>
      </c>
      <c r="F24" s="14">
        <v>150</v>
      </c>
      <c r="G24" s="14">
        <f t="shared" si="1"/>
        <v>300</v>
      </c>
      <c r="H24" s="18"/>
    </row>
    <row r="25" s="1" customFormat="1" ht="16.5" spans="1:8">
      <c r="A25" s="17"/>
      <c r="B25" s="13" t="s">
        <v>49</v>
      </c>
      <c r="C25" s="17"/>
      <c r="D25" s="17" t="s">
        <v>26</v>
      </c>
      <c r="E25" s="17">
        <v>1</v>
      </c>
      <c r="F25" s="14">
        <v>500</v>
      </c>
      <c r="G25" s="14">
        <f t="shared" si="1"/>
        <v>500</v>
      </c>
      <c r="H25" s="18"/>
    </row>
    <row r="26" s="1" customFormat="1" ht="16.5" spans="1:8">
      <c r="A26" s="11">
        <v>7</v>
      </c>
      <c r="B26" s="11" t="s">
        <v>18</v>
      </c>
      <c r="C26" s="11"/>
      <c r="D26" s="11"/>
      <c r="E26" s="11"/>
      <c r="F26" s="14"/>
      <c r="G26" s="16">
        <f>SUM(G19:G25)</f>
        <v>6000</v>
      </c>
      <c r="H26" s="18"/>
    </row>
    <row r="27" s="1" customFormat="1" ht="16.5" spans="1:8">
      <c r="A27" s="20" t="s">
        <v>50</v>
      </c>
      <c r="B27" s="21"/>
      <c r="C27" s="21"/>
      <c r="D27" s="21"/>
      <c r="E27" s="21"/>
      <c r="F27" s="21"/>
      <c r="G27" s="21"/>
      <c r="H27" s="18"/>
    </row>
    <row r="28" s="1" customFormat="1" ht="33" spans="1:8">
      <c r="A28" s="22">
        <v>1</v>
      </c>
      <c r="B28" s="23" t="s">
        <v>51</v>
      </c>
      <c r="C28" s="24" t="s">
        <v>52</v>
      </c>
      <c r="D28" s="22" t="s">
        <v>53</v>
      </c>
      <c r="E28" s="22">
        <v>10</v>
      </c>
      <c r="F28" s="14">
        <v>300</v>
      </c>
      <c r="G28" s="14">
        <f t="shared" ref="G28:G38" si="2">F28*E28</f>
        <v>3000</v>
      </c>
      <c r="H28" s="25" t="s">
        <v>54</v>
      </c>
    </row>
    <row r="29" s="1" customFormat="1" ht="33" spans="1:8">
      <c r="A29" s="22">
        <v>2</v>
      </c>
      <c r="B29" s="23" t="s">
        <v>55</v>
      </c>
      <c r="C29" s="22"/>
      <c r="D29" s="22" t="s">
        <v>53</v>
      </c>
      <c r="E29" s="22">
        <v>8</v>
      </c>
      <c r="F29" s="14">
        <v>300</v>
      </c>
      <c r="G29" s="14">
        <f t="shared" si="2"/>
        <v>2400</v>
      </c>
      <c r="H29" s="26"/>
    </row>
    <row r="30" s="1" customFormat="1" ht="33" spans="1:8">
      <c r="A30" s="22">
        <v>3</v>
      </c>
      <c r="B30" s="27" t="s">
        <v>56</v>
      </c>
      <c r="C30" s="28" t="s">
        <v>57</v>
      </c>
      <c r="D30" s="17" t="s">
        <v>45</v>
      </c>
      <c r="E30" s="17">
        <v>3</v>
      </c>
      <c r="F30" s="14">
        <v>200</v>
      </c>
      <c r="G30" s="14">
        <f t="shared" si="2"/>
        <v>600</v>
      </c>
      <c r="H30" s="26"/>
    </row>
    <row r="31" s="1" customFormat="1" ht="42" customHeight="1" spans="1:8">
      <c r="A31" s="22">
        <v>4</v>
      </c>
      <c r="B31" s="29" t="s">
        <v>58</v>
      </c>
      <c r="C31" s="28" t="s">
        <v>59</v>
      </c>
      <c r="D31" s="17" t="s">
        <v>53</v>
      </c>
      <c r="E31" s="17">
        <v>20</v>
      </c>
      <c r="F31" s="14">
        <v>150</v>
      </c>
      <c r="G31" s="14">
        <f t="shared" si="2"/>
        <v>3000</v>
      </c>
      <c r="H31" s="26"/>
    </row>
    <row r="32" s="1" customFormat="1" ht="16.5" spans="1:8">
      <c r="A32" s="22">
        <v>5</v>
      </c>
      <c r="B32" s="30" t="s">
        <v>60</v>
      </c>
      <c r="C32" s="30" t="s">
        <v>61</v>
      </c>
      <c r="D32" s="17" t="s">
        <v>45</v>
      </c>
      <c r="E32" s="17">
        <v>3</v>
      </c>
      <c r="F32" s="14">
        <v>300</v>
      </c>
      <c r="G32" s="14">
        <f t="shared" si="2"/>
        <v>900</v>
      </c>
      <c r="H32" s="26"/>
    </row>
    <row r="33" s="1" customFormat="1" ht="16.5" spans="1:8">
      <c r="A33" s="22">
        <v>6</v>
      </c>
      <c r="B33" s="30" t="s">
        <v>62</v>
      </c>
      <c r="C33" s="30" t="s">
        <v>63</v>
      </c>
      <c r="D33" s="17" t="s">
        <v>45</v>
      </c>
      <c r="E33" s="17">
        <v>3</v>
      </c>
      <c r="F33" s="14">
        <v>500</v>
      </c>
      <c r="G33" s="14">
        <f t="shared" si="2"/>
        <v>1500</v>
      </c>
      <c r="H33" s="26"/>
    </row>
    <row r="34" s="1" customFormat="1" ht="38.1" customHeight="1" spans="1:8">
      <c r="A34" s="22">
        <v>7</v>
      </c>
      <c r="B34" s="27" t="s">
        <v>64</v>
      </c>
      <c r="C34" s="17"/>
      <c r="D34" s="17"/>
      <c r="E34" s="17">
        <v>3</v>
      </c>
      <c r="F34" s="14">
        <v>0</v>
      </c>
      <c r="G34" s="14">
        <f t="shared" si="2"/>
        <v>0</v>
      </c>
      <c r="H34" s="31"/>
    </row>
    <row r="35" s="1" customFormat="1" ht="16.5" spans="1:8">
      <c r="A35" s="22">
        <v>8</v>
      </c>
      <c r="B35" s="32" t="s">
        <v>65</v>
      </c>
      <c r="C35" s="32" t="s">
        <v>66</v>
      </c>
      <c r="D35" s="32" t="s">
        <v>67</v>
      </c>
      <c r="E35" s="32">
        <v>5</v>
      </c>
      <c r="F35" s="14">
        <v>800</v>
      </c>
      <c r="G35" s="14">
        <f t="shared" si="2"/>
        <v>4000</v>
      </c>
      <c r="H35" s="33"/>
    </row>
    <row r="36" s="1" customFormat="1" ht="16.5" spans="1:8">
      <c r="A36" s="22">
        <v>9</v>
      </c>
      <c r="B36" s="32" t="s">
        <v>68</v>
      </c>
      <c r="C36" s="34"/>
      <c r="D36" s="32" t="s">
        <v>67</v>
      </c>
      <c r="E36" s="32">
        <v>5</v>
      </c>
      <c r="F36" s="14">
        <v>900</v>
      </c>
      <c r="G36" s="14">
        <f t="shared" si="2"/>
        <v>4500</v>
      </c>
      <c r="H36" s="35" t="s">
        <v>69</v>
      </c>
    </row>
    <row r="37" s="1" customFormat="1" ht="16.5" spans="1:8">
      <c r="A37" s="22">
        <v>10</v>
      </c>
      <c r="B37" s="17" t="s">
        <v>70</v>
      </c>
      <c r="C37" s="17" t="s">
        <v>71</v>
      </c>
      <c r="D37" s="17" t="s">
        <v>45</v>
      </c>
      <c r="E37" s="17">
        <v>1</v>
      </c>
      <c r="F37" s="14">
        <v>2500</v>
      </c>
      <c r="G37" s="14">
        <f t="shared" si="2"/>
        <v>2500</v>
      </c>
      <c r="H37" s="18" t="s">
        <v>72</v>
      </c>
    </row>
    <row r="38" s="1" customFormat="1" ht="16.5" spans="1:8">
      <c r="A38" s="22">
        <v>11</v>
      </c>
      <c r="B38" s="17" t="s">
        <v>73</v>
      </c>
      <c r="C38" s="17" t="s">
        <v>71</v>
      </c>
      <c r="D38" s="17" t="s">
        <v>45</v>
      </c>
      <c r="E38" s="17">
        <v>1</v>
      </c>
      <c r="F38" s="14">
        <v>500</v>
      </c>
      <c r="G38" s="14">
        <f t="shared" si="2"/>
        <v>500</v>
      </c>
      <c r="H38" s="36" t="s">
        <v>74</v>
      </c>
    </row>
    <row r="39" s="1" customFormat="1" ht="33" spans="1:8">
      <c r="A39" s="22">
        <v>12</v>
      </c>
      <c r="B39" s="17" t="s">
        <v>75</v>
      </c>
      <c r="C39" s="17" t="s">
        <v>76</v>
      </c>
      <c r="D39" s="17" t="s">
        <v>42</v>
      </c>
      <c r="E39" s="17">
        <v>1</v>
      </c>
      <c r="F39" s="14">
        <v>3000</v>
      </c>
      <c r="G39" s="14">
        <f>E39*F39</f>
        <v>3000</v>
      </c>
      <c r="H39" s="36" t="s">
        <v>77</v>
      </c>
    </row>
    <row r="40" s="1" customFormat="1" ht="16.5" spans="1:8">
      <c r="A40" s="22">
        <v>13</v>
      </c>
      <c r="B40" s="17" t="s">
        <v>78</v>
      </c>
      <c r="C40" s="17" t="s">
        <v>79</v>
      </c>
      <c r="D40" s="17" t="s">
        <v>80</v>
      </c>
      <c r="E40" s="17">
        <v>5</v>
      </c>
      <c r="F40" s="14">
        <v>300</v>
      </c>
      <c r="G40" s="14">
        <f>E40*F40</f>
        <v>1500</v>
      </c>
      <c r="H40" s="36"/>
    </row>
    <row r="41" s="1" customFormat="1" ht="16.5" spans="1:8">
      <c r="A41" s="22">
        <v>14</v>
      </c>
      <c r="B41" s="11" t="s">
        <v>18</v>
      </c>
      <c r="C41" s="11"/>
      <c r="D41" s="11"/>
      <c r="E41" s="11"/>
      <c r="F41" s="14"/>
      <c r="G41" s="16">
        <f>SUM(G28:G39)</f>
        <v>25900</v>
      </c>
      <c r="H41" s="18"/>
    </row>
    <row r="42" s="1" customFormat="1" ht="16.5" spans="1:8">
      <c r="A42" s="17"/>
      <c r="B42" s="11" t="s">
        <v>81</v>
      </c>
      <c r="C42" s="11"/>
      <c r="D42" s="11"/>
      <c r="E42" s="11"/>
      <c r="F42" s="11"/>
      <c r="G42" s="11"/>
      <c r="H42" s="18"/>
    </row>
    <row r="43" s="1" customFormat="1" ht="16.5" spans="1:8">
      <c r="A43" s="13">
        <v>1</v>
      </c>
      <c r="B43" s="13" t="s">
        <v>82</v>
      </c>
      <c r="C43" s="13"/>
      <c r="D43" s="13" t="s">
        <v>12</v>
      </c>
      <c r="E43" s="13">
        <v>3</v>
      </c>
      <c r="F43" s="14">
        <v>50</v>
      </c>
      <c r="G43" s="14">
        <f t="shared" ref="G43:G49" si="3">F43*E43</f>
        <v>150</v>
      </c>
      <c r="H43" s="13"/>
    </row>
    <row r="44" s="1" customFormat="1" ht="16.5" spans="1:8">
      <c r="A44" s="37">
        <v>3</v>
      </c>
      <c r="B44" s="38" t="s">
        <v>83</v>
      </c>
      <c r="C44" s="38"/>
      <c r="D44" s="38" t="s">
        <v>84</v>
      </c>
      <c r="E44" s="38">
        <v>4</v>
      </c>
      <c r="F44" s="14"/>
      <c r="G44" s="14">
        <f t="shared" si="3"/>
        <v>0</v>
      </c>
      <c r="H44" s="39"/>
    </row>
    <row r="45" s="1" customFormat="1" ht="16.5" spans="1:8">
      <c r="A45" s="40">
        <v>4</v>
      </c>
      <c r="B45" s="13" t="s">
        <v>85</v>
      </c>
      <c r="C45" s="13"/>
      <c r="D45" s="13" t="s">
        <v>45</v>
      </c>
      <c r="E45" s="13">
        <v>20</v>
      </c>
      <c r="F45" s="14">
        <v>30</v>
      </c>
      <c r="G45" s="14">
        <f t="shared" si="3"/>
        <v>600</v>
      </c>
      <c r="H45" s="15"/>
    </row>
    <row r="46" s="1" customFormat="1" ht="16.5" spans="1:8">
      <c r="A46" s="40">
        <v>5</v>
      </c>
      <c r="B46" s="13" t="s">
        <v>86</v>
      </c>
      <c r="C46" s="13"/>
      <c r="D46" s="13" t="s">
        <v>12</v>
      </c>
      <c r="E46" s="13">
        <v>450</v>
      </c>
      <c r="F46" s="14">
        <v>12</v>
      </c>
      <c r="G46" s="14">
        <f t="shared" si="3"/>
        <v>5400</v>
      </c>
      <c r="H46" s="15" t="s">
        <v>87</v>
      </c>
    </row>
    <row r="47" s="1" customFormat="1" ht="16.5" spans="1:8">
      <c r="A47" s="40">
        <v>6</v>
      </c>
      <c r="B47" s="13" t="s">
        <v>88</v>
      </c>
      <c r="C47" s="13"/>
      <c r="D47" s="13" t="s">
        <v>12</v>
      </c>
      <c r="E47" s="13">
        <v>92</v>
      </c>
      <c r="F47" s="14">
        <v>8</v>
      </c>
      <c r="G47" s="14">
        <f t="shared" si="3"/>
        <v>736</v>
      </c>
      <c r="H47" s="15" t="s">
        <v>89</v>
      </c>
    </row>
    <row r="48" s="1" customFormat="1" ht="16.5" spans="1:8">
      <c r="A48" s="40">
        <v>8</v>
      </c>
      <c r="B48" s="13" t="s">
        <v>90</v>
      </c>
      <c r="C48" s="13" t="s">
        <v>91</v>
      </c>
      <c r="D48" s="13" t="s">
        <v>92</v>
      </c>
      <c r="E48" s="13">
        <v>423</v>
      </c>
      <c r="F48" s="14">
        <v>3</v>
      </c>
      <c r="G48" s="14">
        <f t="shared" si="3"/>
        <v>1269</v>
      </c>
      <c r="H48" s="15" t="s">
        <v>93</v>
      </c>
    </row>
    <row r="49" s="1" customFormat="1" ht="16.5" spans="1:8">
      <c r="A49" s="40">
        <v>9</v>
      </c>
      <c r="B49" s="13" t="s">
        <v>94</v>
      </c>
      <c r="C49" s="13"/>
      <c r="D49" s="13" t="s">
        <v>12</v>
      </c>
      <c r="E49" s="13">
        <v>5</v>
      </c>
      <c r="F49" s="14">
        <v>10</v>
      </c>
      <c r="G49" s="14">
        <f t="shared" si="3"/>
        <v>50</v>
      </c>
      <c r="H49" s="15"/>
    </row>
    <row r="50" s="1" customFormat="1" ht="16.5" spans="1:8">
      <c r="A50" s="13">
        <v>10</v>
      </c>
      <c r="B50" s="13" t="s">
        <v>95</v>
      </c>
      <c r="C50" s="41" t="s">
        <v>96</v>
      </c>
      <c r="D50" s="41"/>
      <c r="E50" s="41"/>
      <c r="F50" s="41"/>
      <c r="G50" s="14">
        <v>4000</v>
      </c>
      <c r="H50" s="15"/>
    </row>
    <row r="51" s="1" customFormat="1" ht="16.5" spans="1:8">
      <c r="A51" s="40">
        <v>11</v>
      </c>
      <c r="B51" s="13" t="s">
        <v>97</v>
      </c>
      <c r="C51" s="42"/>
      <c r="D51" s="43"/>
      <c r="E51" s="43"/>
      <c r="F51" s="44"/>
      <c r="G51" s="14">
        <v>1500</v>
      </c>
      <c r="H51" s="15"/>
    </row>
    <row r="52" s="1" customFormat="1" ht="16.5" spans="1:8">
      <c r="A52" s="45">
        <v>12</v>
      </c>
      <c r="B52" s="46" t="s">
        <v>98</v>
      </c>
      <c r="C52" s="47"/>
      <c r="D52" s="48"/>
      <c r="E52" s="48"/>
      <c r="F52" s="49"/>
      <c r="G52" s="14">
        <v>2500</v>
      </c>
      <c r="H52" s="50" t="s">
        <v>99</v>
      </c>
    </row>
    <row r="53" s="1" customFormat="1" ht="16.5" spans="1:8">
      <c r="A53" s="10">
        <v>13</v>
      </c>
      <c r="B53" s="10" t="s">
        <v>100</v>
      </c>
      <c r="C53" s="11"/>
      <c r="D53" s="11"/>
      <c r="E53" s="11"/>
      <c r="F53" s="11"/>
      <c r="G53" s="16">
        <f>SUM(G43:G52)</f>
        <v>16205</v>
      </c>
      <c r="H53" s="51"/>
    </row>
    <row r="54" s="1" customFormat="1" ht="16.5" spans="1:8">
      <c r="A54" s="52" t="s">
        <v>101</v>
      </c>
      <c r="B54" s="53"/>
      <c r="C54" s="53"/>
      <c r="D54" s="53"/>
      <c r="E54" s="53"/>
      <c r="F54" s="53"/>
      <c r="G54" s="54"/>
      <c r="H54" s="51"/>
    </row>
    <row r="55" s="1" customFormat="1" ht="16.5" spans="1:8">
      <c r="A55" s="40" t="s">
        <v>102</v>
      </c>
      <c r="B55" s="40" t="s">
        <v>18</v>
      </c>
      <c r="C55" s="40"/>
      <c r="D55" s="40"/>
      <c r="E55" s="40"/>
      <c r="F55" s="40"/>
      <c r="G55" s="14">
        <f>G7+G17+G26+G41+G53</f>
        <v>85765</v>
      </c>
      <c r="H55" s="55"/>
    </row>
    <row r="56" s="1" customFormat="1" ht="16.5" spans="1:8">
      <c r="A56" s="40" t="s">
        <v>103</v>
      </c>
      <c r="B56" s="40" t="s">
        <v>104</v>
      </c>
      <c r="C56" s="56">
        <v>0.1</v>
      </c>
      <c r="D56" s="57"/>
      <c r="E56" s="57"/>
      <c r="F56" s="57"/>
      <c r="G56" s="14">
        <f>G55*0.1</f>
        <v>8576.5</v>
      </c>
      <c r="H56" s="58"/>
    </row>
    <row r="57" s="1" customFormat="1" ht="16.5" spans="1:8">
      <c r="A57" s="40" t="s">
        <v>105</v>
      </c>
      <c r="B57" s="40" t="s">
        <v>106</v>
      </c>
      <c r="C57" s="59" t="s">
        <v>107</v>
      </c>
      <c r="D57" s="59"/>
      <c r="E57" s="59"/>
      <c r="F57" s="59"/>
      <c r="G57" s="14">
        <f>(G55+G56)*0.06</f>
        <v>5660.49</v>
      </c>
      <c r="H57" s="58"/>
    </row>
    <row r="58" s="1" customFormat="1" ht="16.5" spans="1:8">
      <c r="A58" s="60" t="s">
        <v>108</v>
      </c>
      <c r="B58" s="60" t="s">
        <v>109</v>
      </c>
      <c r="C58" s="60"/>
      <c r="D58" s="60"/>
      <c r="E58" s="60"/>
      <c r="F58" s="60"/>
      <c r="G58" s="16">
        <f>G55+G56+G57</f>
        <v>100001.99</v>
      </c>
      <c r="H58" s="61"/>
    </row>
    <row r="59" s="1" customFormat="1" ht="18.9" customHeight="1" spans="1:8">
      <c r="A59" s="62"/>
      <c r="B59" s="63"/>
      <c r="C59" s="63"/>
      <c r="D59" s="63"/>
      <c r="E59" s="63"/>
      <c r="F59" s="63"/>
      <c r="G59" s="63"/>
      <c r="H59" s="64"/>
    </row>
    <row r="67" s="1" customFormat="1" ht="15.75" spans="5:5">
      <c r="E67" s="65"/>
    </row>
  </sheetData>
  <mergeCells count="19">
    <mergeCell ref="A1:H1"/>
    <mergeCell ref="A2:H2"/>
    <mergeCell ref="A4:G4"/>
    <mergeCell ref="A8:G8"/>
    <mergeCell ref="A18:G18"/>
    <mergeCell ref="A27:G27"/>
    <mergeCell ref="B42:G42"/>
    <mergeCell ref="C50:F50"/>
    <mergeCell ref="C51:F51"/>
    <mergeCell ref="C52:F52"/>
    <mergeCell ref="C53:F53"/>
    <mergeCell ref="A54:G54"/>
    <mergeCell ref="C55:F55"/>
    <mergeCell ref="C56:F56"/>
    <mergeCell ref="C57:F57"/>
    <mergeCell ref="C58:F58"/>
    <mergeCell ref="A59:H59"/>
    <mergeCell ref="C35:C36"/>
    <mergeCell ref="H28:H34"/>
  </mergeCells>
  <pageMargins left="0.699305555555556" right="0.699305555555556" top="0.75" bottom="0.75" header="0.3" footer="0.3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 Han</dc:creator>
  <cp:lastModifiedBy>Administrator</cp:lastModifiedBy>
  <dcterms:created xsi:type="dcterms:W3CDTF">2018-08-14T06:20:00Z</dcterms:created>
  <dcterms:modified xsi:type="dcterms:W3CDTF">2018-08-28T04:02:22Z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