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79A87006-889F-43B7-B25F-70C945525BEA}" xr6:coauthVersionLast="47" xr6:coauthVersionMax="47" xr10:uidLastSave="{00000000-0000-0000-0000-000000000000}"/>
  <bookViews>
    <workbookView xWindow="-110" yWindow="-110" windowWidth="19420" windowHeight="10560" firstSheet="2" activeTab="2" xr2:uid="{429F9C78-52AD-423B-ACDE-D3A1924E4784}"/>
  </bookViews>
  <sheets>
    <sheet name="报价" sheetId="1" state="hidden" r:id="rId1"/>
    <sheet name="结算5月" sheetId="2" state="hidden" r:id="rId2"/>
    <sheet name="结算12月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F25" i="3"/>
  <c r="F26" i="3"/>
  <c r="F27" i="3" s="1"/>
  <c r="F30" i="3"/>
  <c r="F31" i="3"/>
  <c r="F32" i="3"/>
  <c r="F33" i="3"/>
  <c r="F34" i="3"/>
  <c r="C39" i="3"/>
  <c r="F39" i="3"/>
  <c r="F40" i="3"/>
  <c r="D16" i="3" s="1"/>
  <c r="D15" i="3"/>
  <c r="F34" i="2"/>
  <c r="F39" i="2"/>
  <c r="F40" i="2"/>
  <c r="D16" i="2"/>
  <c r="C39" i="2"/>
  <c r="F32" i="2"/>
  <c r="F31" i="2"/>
  <c r="F30" i="2"/>
  <c r="F26" i="2"/>
  <c r="F25" i="2"/>
  <c r="F24" i="2"/>
  <c r="F33" i="1"/>
  <c r="F32" i="1"/>
  <c r="F31" i="1"/>
  <c r="F30" i="1"/>
  <c r="F34" i="1"/>
  <c r="F27" i="1"/>
  <c r="F39" i="1"/>
  <c r="C39" i="1"/>
  <c r="F26" i="1"/>
  <c r="F25" i="1"/>
  <c r="F24" i="1"/>
  <c r="F27" i="2"/>
  <c r="D14" i="2"/>
  <c r="D15" i="2"/>
  <c r="D15" i="1"/>
  <c r="D14" i="1"/>
  <c r="D17" i="2"/>
  <c r="D18" i="2"/>
  <c r="D19" i="2"/>
  <c r="C43" i="2"/>
  <c r="F43" i="2"/>
  <c r="F44" i="2"/>
  <c r="F40" i="1"/>
  <c r="D16" i="1"/>
  <c r="D17" i="1"/>
  <c r="D18" i="1"/>
  <c r="D19" i="1"/>
  <c r="C43" i="1"/>
  <c r="F43" i="1"/>
  <c r="F44" i="1"/>
  <c r="D14" i="3" l="1"/>
  <c r="D17" i="3" s="1"/>
  <c r="C43" i="3"/>
  <c r="F43" i="3" s="1"/>
  <c r="F44" i="3" s="1"/>
  <c r="D18" i="3" l="1"/>
  <c r="D19" i="3" s="1"/>
</calcChain>
</file>

<file path=xl/sharedStrings.xml><?xml version="1.0" encoding="utf-8"?>
<sst xmlns="http://schemas.openxmlformats.org/spreadsheetml/2006/main" count="255" uniqueCount="73">
  <si>
    <t>Both in EN &amp; CN</t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</si>
  <si>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</si>
  <si>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</si>
  <si>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</si>
  <si>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</si>
  <si>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</si>
  <si>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</si>
  <si>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</si>
  <si>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</si>
  <si>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</si>
  <si>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>F</t>
  </si>
  <si>
    <r>
      <rPr>
        <b/>
        <sz val="14"/>
        <color indexed="8"/>
        <rFont val="Riviera Nights Light"/>
        <family val="1"/>
      </rPr>
      <t xml:space="preserve">Registration
</t>
    </r>
    <r>
      <rPr>
        <b/>
        <sz val="14"/>
        <color indexed="8"/>
        <rFont val="Noto Sans SC Light"/>
        <family val="1"/>
      </rPr>
      <t>培训报名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</si>
  <si>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</si>
  <si>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</si>
  <si>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</si>
  <si>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</si>
  <si>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</si>
  <si>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</si>
  <si>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</si>
  <si>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</si>
  <si>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</si>
  <si>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</si>
  <si>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</si>
  <si>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F.  Registration
</t>
    </r>
    <r>
      <rPr>
        <b/>
        <sz val="14"/>
        <color indexed="9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</si>
  <si>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Days
</t>
    </r>
    <r>
      <rPr>
        <b/>
        <sz val="14"/>
        <color indexed="9"/>
        <rFont val="Noto Sans SC Light"/>
        <family val="1"/>
      </rPr>
      <t>天数</t>
    </r>
  </si>
  <si>
    <r>
      <rPr>
        <sz val="14"/>
        <rFont val="Riviera Nights Light"/>
        <family val="1"/>
      </rPr>
      <t xml:space="preserve">Training Registration, score and Satisfaction Survey
</t>
    </r>
    <r>
      <rPr>
        <sz val="14"/>
        <rFont val="Noto Sans SC Light"/>
        <family val="1"/>
      </rPr>
      <t>全年</t>
    </r>
    <r>
      <rPr>
        <sz val="14"/>
        <rFont val="Noto Sans SC Light"/>
        <family val="1"/>
      </rPr>
      <t>培训报名试卷判分及满意度调查</t>
    </r>
  </si>
  <si>
    <t>00580</t>
    <phoneticPr fontId="2" type="noConversion"/>
  </si>
  <si>
    <r>
      <rPr>
        <sz val="14"/>
        <rFont val="Riviera Nights Light"/>
        <family val="1"/>
      </rPr>
      <t>Send invitation emails to all dealers and confirm registration (email</t>
    </r>
    <r>
      <rPr>
        <sz val="14"/>
        <rFont val="Noto Sans SC Light"/>
        <family val="1"/>
      </rPr>
      <t>，</t>
    </r>
    <r>
      <rPr>
        <sz val="14"/>
        <rFont val="Riviera Nights Light"/>
        <family val="1"/>
      </rPr>
      <t xml:space="preserve">WeChat and online), paper exam score (if any), collect survey sheets and do the analysis.Must be a specific person to responsible for coordination and  training operation.
</t>
    </r>
    <r>
      <rPr>
        <sz val="14"/>
        <rFont val="Noto Sans SC Light"/>
        <family val="1"/>
      </rPr>
      <t>前期邮件和报名准备，物料安排，给所有经销商发培训报名邮件，收集报名（微信群的建立，邮件，培训进度报告），培训试卷判分（如有），培训后满意度调查及结果分析报告</t>
    </r>
  </si>
  <si>
    <r>
      <rPr>
        <sz val="14"/>
        <rFont val="Noto Sans SC Light"/>
        <family val="1"/>
      </rPr>
      <t>全年</t>
    </r>
    <r>
      <rPr>
        <sz val="14"/>
        <rFont val="Noto Sans SC Light"/>
        <family val="1"/>
      </rPr>
      <t>公众号系统后台及基础运维</t>
    </r>
  </si>
  <si>
    <t>00590</t>
    <phoneticPr fontId="2" type="noConversion"/>
  </si>
  <si>
    <r>
      <rPr>
        <sz val="14"/>
        <rFont val="Noto Sans SC Light"/>
        <family val="1"/>
      </rPr>
      <t>短信模板、后台数据管理</t>
    </r>
    <r>
      <rPr>
        <sz val="14"/>
        <rFont val="Riviera Nights Light"/>
        <family val="1"/>
      </rPr>
      <t>&amp;</t>
    </r>
    <r>
      <rPr>
        <sz val="14"/>
        <rFont val="Noto Sans SC Light"/>
        <family val="1"/>
      </rPr>
      <t>维护、系统内容定期的发布、更新，页面信息维护</t>
    </r>
    <r>
      <rPr>
        <sz val="14"/>
        <rFont val="宋体"/>
        <family val="3"/>
        <charset val="134"/>
      </rPr>
      <t>，</t>
    </r>
    <r>
      <rPr>
        <sz val="14"/>
        <color rgb="FFFF0000"/>
        <rFont val="宋体"/>
        <family val="3"/>
        <charset val="134"/>
      </rPr>
      <t>租用服务器费用</t>
    </r>
  </si>
  <si>
    <t>按照现有供应商报价</t>
  </si>
  <si>
    <t>RSVP</t>
  </si>
  <si>
    <t>00600</t>
    <phoneticPr fontId="2" type="noConversion"/>
  </si>
  <si>
    <t>前期邮件和报名准备，物料安排，收集报名（微信群的建立，邮件）</t>
  </si>
  <si>
    <r>
      <rPr>
        <b/>
        <sz val="14"/>
        <color indexed="8"/>
        <rFont val="Riviera Nights Light"/>
        <family val="1"/>
      </rPr>
      <t xml:space="preserve">F.  Registration 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</si>
  <si>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</si>
  <si>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</si>
  <si>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</si>
  <si>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color indexed="8"/>
        <rFont val="Riviera Nights Light"/>
        <family val="1"/>
      </rPr>
      <t xml:space="preserve">Hotel
</t>
    </r>
    <r>
      <rPr>
        <sz val="14"/>
        <color indexed="8"/>
        <rFont val="Noto Sans SC Light"/>
        <family val="1"/>
      </rPr>
      <t>国际酒店</t>
    </r>
    <r>
      <rPr>
        <sz val="14"/>
        <color indexed="8"/>
        <rFont val="宋体"/>
        <family val="3"/>
        <charset val="134"/>
      </rPr>
      <t>（培训老师和销售大赛获奖的经销商员工）</t>
    </r>
  </si>
  <si>
    <t>按照协议价2000，含服务费，不含税</t>
  </si>
  <si>
    <t>00650</t>
    <phoneticPr fontId="2" type="noConversion"/>
  </si>
  <si>
    <r>
      <rPr>
        <sz val="14"/>
        <color indexed="8"/>
        <rFont val="Riviera Nights Light"/>
        <family val="1"/>
      </rPr>
      <t xml:space="preserve">Taxi
</t>
    </r>
    <r>
      <rPr>
        <sz val="14"/>
        <rFont val="Noto Sans SC Light"/>
        <family val="1"/>
      </rPr>
      <t>国内交通费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（培训老师）</t>
    </r>
  </si>
  <si>
    <t>00670</t>
    <phoneticPr fontId="2" type="noConversion"/>
  </si>
  <si>
    <t>培训老师国内交通费用：出租车，火车票等</t>
  </si>
  <si>
    <t>00690</t>
    <phoneticPr fontId="2" type="noConversion"/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</si>
  <si>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</si>
  <si>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</si>
  <si>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</si>
  <si>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</si>
  <si>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</si>
  <si>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</si>
  <si>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</si>
  <si>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</si>
  <si>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</si>
  <si>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</si>
  <si>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</si>
  <si>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</si>
  <si>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培训老师差旅酒店</t>
    <phoneticPr fontId="2" type="noConversion"/>
  </si>
  <si>
    <r>
      <t xml:space="preserve">Return Ticket to Lundon
</t>
    </r>
    <r>
      <rPr>
        <sz val="14"/>
        <color indexed="8"/>
        <rFont val="Noto Sans SC Light"/>
        <family val="1"/>
      </rPr>
      <t>北京</t>
    </r>
    <r>
      <rPr>
        <sz val="14"/>
        <color indexed="8"/>
        <rFont val="Riviera Nights Light"/>
        <family val="1"/>
      </rPr>
      <t>-</t>
    </r>
    <r>
      <rPr>
        <sz val="14"/>
        <color indexed="8"/>
        <rFont val="Noto Sans SC Light"/>
        <family val="1"/>
      </rPr>
      <t>迪拜往返机票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Noto Sans SC Light"/>
        <family val="1"/>
      </rPr>
      <t>，优先直飞，经济舱
单价为往返价格，以实际发生结算（培训老师）</t>
    </r>
    <phoneticPr fontId="2" type="noConversion"/>
  </si>
  <si>
    <r>
      <t>Air Ticket-</t>
    </r>
    <r>
      <rPr>
        <sz val="14"/>
        <color rgb="FFFF0000"/>
        <rFont val="Riviera Nights Light"/>
        <family val="1"/>
      </rPr>
      <t>Dubai</t>
    </r>
    <r>
      <rPr>
        <sz val="14"/>
        <color indexed="8"/>
        <rFont val="Riviera Nights Light"/>
        <family val="1"/>
      </rPr>
      <t xml:space="preserve">
</t>
    </r>
    <r>
      <rPr>
        <sz val="14"/>
        <color indexed="8"/>
        <rFont val="Noto Sans SC Light"/>
        <family val="1"/>
      </rPr>
      <t>机票</t>
    </r>
    <r>
      <rPr>
        <sz val="14"/>
        <color indexed="8"/>
        <rFont val="Riviera Nights Light"/>
        <family val="1"/>
      </rPr>
      <t>-</t>
    </r>
    <r>
      <rPr>
        <sz val="14"/>
        <color rgb="FFFF0000"/>
        <rFont val="Riviera Nights Light"/>
        <family val="1"/>
      </rPr>
      <t>Beijing-Dubai</t>
    </r>
    <r>
      <rPr>
        <sz val="14"/>
        <color indexed="8"/>
        <rFont val="Noto Sans SC Light"/>
        <family val="1"/>
      </rPr>
      <t>（国际）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（培训老师和销售大赛获奖的经销商员工）</t>
    </r>
    <phoneticPr fontId="2" type="noConversion"/>
  </si>
  <si>
    <r>
      <t xml:space="preserve">Taxi
</t>
    </r>
    <r>
      <rPr>
        <sz val="14"/>
        <rFont val="Noto Sans SC Light"/>
        <family val="1"/>
      </rPr>
      <t>国际（迪拜）交通费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（培训老师）</t>
    </r>
    <phoneticPr fontId="2" type="noConversion"/>
  </si>
  <si>
    <t>Project Name: 2025 Rolls-Royce Dealer Training organization</t>
    <phoneticPr fontId="2" type="noConversion"/>
  </si>
  <si>
    <t>Project Date:2025-4-26</t>
    <phoneticPr fontId="2" type="noConversion"/>
  </si>
  <si>
    <t>Quotation Date: 2025-4-3</t>
    <phoneticPr fontId="2" type="noConversion"/>
  </si>
  <si>
    <t>0.010</t>
    <phoneticPr fontId="2" type="noConversion"/>
  </si>
  <si>
    <t>国际交通费用：出租车，火车票等</t>
    <phoneticPr fontId="2" type="noConversion"/>
  </si>
  <si>
    <r>
      <t>全年</t>
    </r>
    <r>
      <rPr>
        <sz val="14"/>
        <rFont val="Noto Sans SC Light"/>
        <family val="1"/>
      </rPr>
      <t>公众号系统后台及基础运维</t>
    </r>
    <phoneticPr fontId="2" type="noConversion"/>
  </si>
  <si>
    <r>
      <t xml:space="preserve">Hotel
</t>
    </r>
    <r>
      <rPr>
        <sz val="14"/>
        <color indexed="8"/>
        <rFont val="Noto Sans SC Light"/>
        <family val="1"/>
      </rPr>
      <t>国际酒店</t>
    </r>
    <r>
      <rPr>
        <sz val="14"/>
        <color indexed="8"/>
        <rFont val="宋体"/>
        <family val="3"/>
        <charset val="134"/>
      </rPr>
      <t>（培训老师和销售大赛获奖的经销商员工）</t>
    </r>
    <phoneticPr fontId="2" type="noConversion"/>
  </si>
  <si>
    <r>
      <t xml:space="preserve">Taxi
</t>
    </r>
    <r>
      <rPr>
        <sz val="14"/>
        <rFont val="Noto Sans SC Light"/>
        <family val="1"/>
      </rPr>
      <t>国内交通费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（培训老师）</t>
    </r>
    <phoneticPr fontId="2" type="noConversion"/>
  </si>
  <si>
    <t>0.003</t>
    <phoneticPr fontId="2" type="noConversion"/>
  </si>
  <si>
    <t>00620</t>
    <phoneticPr fontId="2" type="noConversion"/>
  </si>
  <si>
    <t>0.008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</si>
</sst>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  <numFmt numFmtId="179" formatCode="0.00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4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rgb="FFFF0000"/>
      <name val="宋体"/>
      <family val="3"/>
      <charset val="134"/>
    </font>
    <font>
      <sz val="14"/>
      <color rgb="FFFF0000"/>
      <name val="Riviera Nights Light"/>
      <family val="1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rgb="FFFF0000"/>
      <name val="Riviera Nights Light"/>
      <family val="1"/>
    </font>
    <font>
      <sz val="14"/>
      <color theme="1"/>
      <name val="Noto Sans SC Light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8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49" fontId="8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0" fontId="5" fillId="2" borderId="9" xfId="3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9" fontId="5" fillId="2" borderId="9" xfId="3" applyNumberFormat="1" applyFont="1" applyFill="1" applyBorder="1" applyAlignment="1">
      <alignment horizontal="right" vertical="center" wrapText="1"/>
    </xf>
    <xf numFmtId="40" fontId="5" fillId="2" borderId="9" xfId="4" applyNumberFormat="1" applyFont="1" applyFill="1" applyBorder="1" applyAlignment="1">
      <alignment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0" fontId="5" fillId="0" borderId="12" xfId="3" applyFont="1" applyBorder="1" applyAlignment="1">
      <alignment horizontal="center" vertical="center" wrapText="1"/>
    </xf>
    <xf numFmtId="40" fontId="15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49" fontId="15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14" fillId="0" borderId="0" xfId="1" applyFont="1" applyAlignment="1">
      <alignment vertical="center"/>
    </xf>
    <xf numFmtId="0" fontId="15" fillId="0" borderId="9" xfId="3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40" fontId="15" fillId="2" borderId="9" xfId="3" applyNumberFormat="1" applyFont="1" applyFill="1" applyBorder="1" applyAlignment="1">
      <alignment horizontal="right" vertical="center" wrapText="1"/>
    </xf>
    <xf numFmtId="0" fontId="15" fillId="0" borderId="9" xfId="3" applyFont="1" applyBorder="1" applyAlignment="1">
      <alignment horizontal="center" vertical="center" wrapText="1"/>
    </xf>
    <xf numFmtId="40" fontId="15" fillId="8" borderId="9" xfId="3" applyNumberFormat="1" applyFont="1" applyFill="1" applyBorder="1" applyAlignment="1">
      <alignment horizontal="right" vertical="center" wrapText="1"/>
    </xf>
    <xf numFmtId="40" fontId="5" fillId="0" borderId="9" xfId="4" applyNumberFormat="1" applyFont="1" applyBorder="1" applyAlignment="1">
      <alignment vertical="center" wrapText="1"/>
    </xf>
    <xf numFmtId="0" fontId="17" fillId="0" borderId="9" xfId="3" applyFont="1" applyBorder="1" applyAlignment="1">
      <alignment horizontal="left" vertical="center" wrapText="1"/>
    </xf>
    <xf numFmtId="0" fontId="5" fillId="0" borderId="9" xfId="2" applyNumberFormat="1" applyFont="1" applyBorder="1" applyAlignment="1">
      <alignment vertical="center" wrapText="1"/>
    </xf>
    <xf numFmtId="176" fontId="5" fillId="9" borderId="9" xfId="2" applyFont="1" applyFill="1" applyBorder="1" applyAlignment="1">
      <alignment vertical="center" wrapText="1"/>
    </xf>
    <xf numFmtId="40" fontId="14" fillId="2" borderId="9" xfId="3" applyNumberFormat="1" applyFont="1" applyFill="1" applyBorder="1" applyAlignment="1">
      <alignment horizontal="right" vertical="center" wrapText="1"/>
    </xf>
    <xf numFmtId="0" fontId="14" fillId="9" borderId="9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left" vertical="center" wrapText="1"/>
    </xf>
    <xf numFmtId="0" fontId="18" fillId="9" borderId="0" xfId="1" applyFont="1" applyFill="1" applyAlignment="1">
      <alignment vertical="center"/>
    </xf>
    <xf numFmtId="0" fontId="14" fillId="9" borderId="0" xfId="1" applyFont="1" applyFill="1" applyAlignment="1">
      <alignment vertical="center"/>
    </xf>
    <xf numFmtId="176" fontId="19" fillId="0" borderId="9" xfId="2" applyFont="1" applyBorder="1" applyAlignment="1">
      <alignment vertical="center" wrapText="1"/>
    </xf>
    <xf numFmtId="176" fontId="15" fillId="2" borderId="9" xfId="2" applyFont="1" applyFill="1" applyBorder="1" applyAlignment="1">
      <alignment horizontal="left" vertical="center" wrapText="1"/>
    </xf>
    <xf numFmtId="176" fontId="19" fillId="2" borderId="9" xfId="2" applyFont="1" applyFill="1" applyBorder="1" applyAlignment="1">
      <alignment vertical="center" wrapText="1"/>
    </xf>
    <xf numFmtId="0" fontId="8" fillId="10" borderId="9" xfId="3" applyFont="1" applyFill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40" fontId="14" fillId="0" borderId="9" xfId="3" applyNumberFormat="1" applyFont="1" applyBorder="1" applyAlignment="1">
      <alignment horizontal="right" vertical="center" wrapText="1"/>
    </xf>
    <xf numFmtId="0" fontId="14" fillId="0" borderId="9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179" fontId="5" fillId="0" borderId="9" xfId="3" applyNumberFormat="1" applyFont="1" applyBorder="1" applyAlignment="1">
      <alignment horizontal="center" vertical="center" wrapText="1"/>
    </xf>
    <xf numFmtId="176" fontId="15" fillId="0" borderId="9" xfId="2" applyFont="1" applyBorder="1" applyAlignment="1">
      <alignment horizontal="lef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176" fontId="4" fillId="0" borderId="10" xfId="2" applyFont="1" applyBorder="1" applyAlignment="1">
      <alignment horizontal="left" vertical="center" wrapText="1"/>
    </xf>
    <xf numFmtId="176" fontId="4" fillId="0" borderId="11" xfId="2" applyFont="1" applyBorder="1" applyAlignment="1">
      <alignment horizontal="left" vertical="center" wrapText="1"/>
    </xf>
    <xf numFmtId="40" fontId="5" fillId="4" borderId="10" xfId="4" applyNumberFormat="1" applyFont="1" applyFill="1" applyBorder="1" applyAlignment="1">
      <alignment horizontal="right" vertical="center" wrapText="1"/>
    </xf>
    <xf numFmtId="40" fontId="5" fillId="4" borderId="11" xfId="4" applyNumberFormat="1" applyFont="1" applyFill="1" applyBorder="1" applyAlignment="1">
      <alignment horizontal="right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176" fontId="5" fillId="4" borderId="4" xfId="2" applyFont="1" applyFill="1" applyBorder="1">
      <alignment vertical="center"/>
    </xf>
    <xf numFmtId="0" fontId="5" fillId="0" borderId="0" xfId="1" applyFont="1" applyAlignment="1">
      <alignment vertical="center"/>
    </xf>
    <xf numFmtId="0" fontId="8" fillId="10" borderId="10" xfId="3" applyFont="1" applyFill="1" applyBorder="1" applyAlignment="1">
      <alignment horizontal="left" vertical="center" wrapText="1"/>
    </xf>
    <xf numFmtId="0" fontId="8" fillId="10" borderId="13" xfId="3" applyFont="1" applyFill="1" applyBorder="1" applyAlignment="1">
      <alignment horizontal="left" vertical="center" wrapText="1"/>
    </xf>
    <xf numFmtId="0" fontId="8" fillId="10" borderId="11" xfId="3" applyFont="1" applyFill="1" applyBorder="1" applyAlignment="1">
      <alignment horizontal="left" vertical="center" wrapText="1"/>
    </xf>
  </cellXfs>
  <cellStyles count="6">
    <cellStyle name="Normal_Sheet1" xfId="3" xr:uid="{386DDEA3-265E-4DD3-A5D7-1C708070B189}"/>
    <cellStyle name="常规" xfId="0" builtinId="0"/>
    <cellStyle name="常规 14 3" xfId="2" xr:uid="{D1867125-5BBD-4D4B-B964-3EDCE1496020}"/>
    <cellStyle name="常规 5" xfId="1" xr:uid="{570ACCC9-1385-4ADD-9747-13A35F4E084E}"/>
    <cellStyle name="常规 9" xfId="4" xr:uid="{F5EF2384-270D-4D87-A977-F7DCB874B572}"/>
    <cellStyle name="千位分隔 2 2" xfId="5" xr:uid="{734EF088-02A4-42C9-854D-8E1212063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7A95-CA05-4773-A805-B28E5E0C1273}">
  <dimension ref="A1:J44"/>
  <sheetViews>
    <sheetView topLeftCell="A31" zoomScale="40" zoomScaleNormal="40" workbookViewId="0">
      <selection activeCell="G31" sqref="G31"/>
    </sheetView>
  </sheetViews>
  <sheetFormatPr defaultColWidth="7.58203125" defaultRowHeight="19.5" x14ac:dyDescent="0.3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6.5" style="3" customWidth="1"/>
    <col min="6" max="6" width="21.33203125" style="3" bestFit="1" customWidth="1"/>
    <col min="7" max="7" width="18.08203125" style="79" customWidth="1"/>
    <col min="8" max="8" width="112.83203125" style="3" customWidth="1"/>
    <col min="9" max="9" width="42.58203125" style="3" customWidth="1"/>
    <col min="10" max="10" width="12.58203125" style="3" bestFit="1" customWidth="1"/>
    <col min="11" max="16384" width="7.58203125" style="3"/>
  </cols>
  <sheetData>
    <row r="1" spans="1:8" s="1" customFormat="1" ht="28.15" customHeight="1" x14ac:dyDescent="0.3">
      <c r="G1" s="2"/>
    </row>
    <row r="2" spans="1:8" x14ac:dyDescent="0.3">
      <c r="A2" s="86" t="s">
        <v>0</v>
      </c>
      <c r="B2" s="87"/>
      <c r="C2" s="87"/>
      <c r="D2" s="87"/>
      <c r="E2" s="87"/>
      <c r="F2" s="87"/>
      <c r="G2" s="87"/>
      <c r="H2" s="88"/>
    </row>
    <row r="3" spans="1:8" ht="25.15" customHeight="1" x14ac:dyDescent="0.3">
      <c r="A3" s="4"/>
      <c r="B3" s="5"/>
      <c r="C3" s="5"/>
      <c r="D3" s="5"/>
      <c r="E3" s="5"/>
      <c r="F3" s="5"/>
      <c r="G3" s="6"/>
      <c r="H3" s="7"/>
    </row>
    <row r="4" spans="1:8" ht="25.15" customHeight="1" x14ac:dyDescent="0.3">
      <c r="A4" s="8"/>
      <c r="B4" s="9" t="s">
        <v>62</v>
      </c>
      <c r="C4" s="10"/>
      <c r="D4" s="9"/>
      <c r="E4" s="11"/>
      <c r="F4" s="11"/>
      <c r="G4" s="12"/>
      <c r="H4" s="13"/>
    </row>
    <row r="5" spans="1:8" ht="25.15" customHeight="1" x14ac:dyDescent="0.3">
      <c r="A5" s="8"/>
      <c r="B5" s="9" t="s">
        <v>63</v>
      </c>
      <c r="C5" s="10"/>
      <c r="D5" s="9"/>
      <c r="E5" s="11"/>
      <c r="F5" s="11"/>
      <c r="G5" s="12"/>
      <c r="H5" s="13"/>
    </row>
    <row r="6" spans="1:8" ht="25.15" customHeight="1" x14ac:dyDescent="0.3">
      <c r="A6" s="8"/>
      <c r="B6" s="9" t="s">
        <v>64</v>
      </c>
      <c r="C6" s="10"/>
      <c r="D6" s="14"/>
      <c r="E6" s="11"/>
      <c r="F6" s="11"/>
      <c r="G6" s="12"/>
      <c r="H6" s="13"/>
    </row>
    <row r="7" spans="1:8" ht="25.15" customHeight="1" x14ac:dyDescent="0.3">
      <c r="A7" s="8"/>
      <c r="B7" s="9" t="s">
        <v>1</v>
      </c>
      <c r="C7" s="10"/>
      <c r="D7" s="14"/>
      <c r="E7" s="11"/>
      <c r="F7" s="11"/>
      <c r="G7" s="12"/>
      <c r="H7" s="13"/>
    </row>
    <row r="8" spans="1:8" ht="25.15" customHeight="1" x14ac:dyDescent="0.3">
      <c r="A8" s="8"/>
      <c r="B8" s="9" t="s">
        <v>2</v>
      </c>
      <c r="C8" s="10"/>
      <c r="D8" s="14"/>
      <c r="E8" s="11"/>
      <c r="F8" s="11"/>
      <c r="G8" s="12"/>
      <c r="H8" s="13"/>
    </row>
    <row r="9" spans="1:8" x14ac:dyDescent="0.3">
      <c r="A9" s="8"/>
      <c r="B9" s="9" t="s">
        <v>3</v>
      </c>
      <c r="C9" s="10"/>
      <c r="D9" s="15"/>
      <c r="E9" s="15"/>
      <c r="F9" s="15"/>
      <c r="G9" s="16"/>
      <c r="H9" s="17"/>
    </row>
    <row r="10" spans="1:8" x14ac:dyDescent="0.3">
      <c r="A10" s="8"/>
      <c r="B10" s="9" t="s">
        <v>4</v>
      </c>
      <c r="C10" s="10"/>
      <c r="D10" s="15"/>
      <c r="E10" s="10"/>
      <c r="F10" s="10"/>
      <c r="G10" s="18"/>
      <c r="H10" s="19"/>
    </row>
    <row r="11" spans="1:8" x14ac:dyDescent="0.3">
      <c r="A11" s="8"/>
      <c r="B11" s="89" t="s">
        <v>5</v>
      </c>
      <c r="C11" s="89"/>
      <c r="D11" s="89"/>
      <c r="E11" s="89"/>
      <c r="F11" s="89"/>
      <c r="G11" s="89"/>
      <c r="H11" s="90"/>
    </row>
    <row r="12" spans="1:8" x14ac:dyDescent="0.3">
      <c r="A12" s="20"/>
      <c r="B12" s="21"/>
      <c r="C12" s="22"/>
      <c r="D12" s="21"/>
      <c r="E12" s="23"/>
      <c r="F12" s="23"/>
      <c r="G12" s="24"/>
      <c r="H12" s="25"/>
    </row>
    <row r="13" spans="1:8" ht="42" x14ac:dyDescent="0.3">
      <c r="A13" s="26"/>
      <c r="B13" s="91" t="s">
        <v>6</v>
      </c>
      <c r="C13" s="91"/>
      <c r="D13" s="91" t="s">
        <v>7</v>
      </c>
      <c r="E13" s="91"/>
      <c r="F13" s="26" t="s">
        <v>8</v>
      </c>
      <c r="G13" s="27"/>
      <c r="H13" s="26" t="s">
        <v>9</v>
      </c>
    </row>
    <row r="14" spans="1:8" ht="42.75" customHeight="1" x14ac:dyDescent="0.3">
      <c r="A14" s="28" t="s">
        <v>10</v>
      </c>
      <c r="B14" s="96" t="s">
        <v>11</v>
      </c>
      <c r="C14" s="97"/>
      <c r="D14" s="98">
        <f>F27</f>
        <v>55560.829334000002</v>
      </c>
      <c r="E14" s="98"/>
      <c r="F14" s="29"/>
      <c r="G14" s="30"/>
      <c r="H14" s="31"/>
    </row>
    <row r="15" spans="1:8" ht="42.75" customHeight="1" x14ac:dyDescent="0.3">
      <c r="A15" s="28" t="s">
        <v>12</v>
      </c>
      <c r="B15" s="96" t="s">
        <v>13</v>
      </c>
      <c r="C15" s="97"/>
      <c r="D15" s="98">
        <f>F34</f>
        <v>32200</v>
      </c>
      <c r="E15" s="98"/>
      <c r="F15" s="29"/>
      <c r="G15" s="30"/>
      <c r="H15" s="31"/>
    </row>
    <row r="16" spans="1:8" ht="42.75" customHeight="1" x14ac:dyDescent="0.3">
      <c r="A16" s="28" t="s">
        <v>14</v>
      </c>
      <c r="B16" s="92" t="s">
        <v>15</v>
      </c>
      <c r="C16" s="93"/>
      <c r="D16" s="94">
        <f>F40</f>
        <v>8436.3649999999998</v>
      </c>
      <c r="E16" s="95"/>
      <c r="F16" s="29"/>
      <c r="G16" s="30"/>
      <c r="H16" s="31"/>
    </row>
    <row r="17" spans="1:9" ht="42.75" customHeight="1" x14ac:dyDescent="0.3">
      <c r="A17" s="28"/>
      <c r="B17" s="99" t="s">
        <v>16</v>
      </c>
      <c r="C17" s="100"/>
      <c r="D17" s="101">
        <f>SUM(D14:D16)</f>
        <v>96197.194334000014</v>
      </c>
      <c r="E17" s="102"/>
      <c r="F17" s="29"/>
      <c r="G17" s="32"/>
    </row>
    <row r="18" spans="1:9" ht="42.75" customHeight="1" x14ac:dyDescent="0.3">
      <c r="A18" s="28"/>
      <c r="B18" s="99" t="s">
        <v>17</v>
      </c>
      <c r="C18" s="100"/>
      <c r="D18" s="103">
        <f>D17*6%</f>
        <v>5771.8316600400003</v>
      </c>
      <c r="E18" s="103"/>
      <c r="F18" s="29"/>
      <c r="G18" s="30"/>
      <c r="H18" s="31"/>
    </row>
    <row r="19" spans="1:9" x14ac:dyDescent="0.3">
      <c r="A19" s="104" t="s">
        <v>18</v>
      </c>
      <c r="B19" s="105"/>
      <c r="C19" s="105"/>
      <c r="D19" s="106">
        <f>D17+D18</f>
        <v>101969.02599404001</v>
      </c>
      <c r="E19" s="106"/>
      <c r="F19" s="33"/>
      <c r="G19" s="34"/>
      <c r="H19" s="35"/>
    </row>
    <row r="20" spans="1:9" x14ac:dyDescent="0.3">
      <c r="A20" s="36" t="s">
        <v>19</v>
      </c>
      <c r="B20" s="37"/>
      <c r="C20" s="38"/>
      <c r="D20" s="37"/>
      <c r="E20" s="39"/>
      <c r="F20" s="39"/>
      <c r="G20" s="40"/>
      <c r="H20" s="41"/>
    </row>
    <row r="21" spans="1:9" ht="25.15" customHeight="1" x14ac:dyDescent="0.3">
      <c r="A21" s="112"/>
      <c r="B21" s="113"/>
      <c r="C21" s="113"/>
      <c r="D21" s="108"/>
      <c r="E21" s="108"/>
      <c r="F21" s="108"/>
      <c r="G21" s="108"/>
      <c r="H21" s="109"/>
    </row>
    <row r="22" spans="1:9" ht="25.15" customHeight="1" x14ac:dyDescent="0.3">
      <c r="A22" s="107"/>
      <c r="B22" s="108"/>
      <c r="C22" s="108"/>
      <c r="D22" s="108"/>
      <c r="E22" s="108"/>
      <c r="F22" s="108"/>
      <c r="G22" s="108"/>
      <c r="H22" s="109"/>
    </row>
    <row r="23" spans="1:9" ht="84" x14ac:dyDescent="0.3">
      <c r="A23" s="26" t="s">
        <v>23</v>
      </c>
      <c r="B23" s="26" t="s">
        <v>6</v>
      </c>
      <c r="C23" s="42" t="s">
        <v>20</v>
      </c>
      <c r="D23" s="43" t="s">
        <v>22</v>
      </c>
      <c r="E23" s="43" t="s">
        <v>24</v>
      </c>
      <c r="F23" s="42" t="s">
        <v>21</v>
      </c>
      <c r="G23" s="27"/>
      <c r="H23" s="26" t="s">
        <v>9</v>
      </c>
    </row>
    <row r="24" spans="1:9" ht="106.5" x14ac:dyDescent="0.3">
      <c r="A24" s="53">
        <v>1</v>
      </c>
      <c r="B24" s="59" t="s">
        <v>25</v>
      </c>
      <c r="C24" s="61">
        <v>1000</v>
      </c>
      <c r="D24" s="62">
        <v>1</v>
      </c>
      <c r="E24" s="53">
        <v>1</v>
      </c>
      <c r="F24" s="52">
        <f>C24*D24*E24</f>
        <v>1000</v>
      </c>
      <c r="G24" s="54" t="s">
        <v>26</v>
      </c>
      <c r="H24" s="59" t="s">
        <v>27</v>
      </c>
    </row>
    <row r="25" spans="1:9" ht="46.15" customHeight="1" x14ac:dyDescent="0.3">
      <c r="A25" s="53">
        <v>2</v>
      </c>
      <c r="B25" s="60" t="s">
        <v>28</v>
      </c>
      <c r="C25" s="63">
        <v>53212</v>
      </c>
      <c r="D25" s="62">
        <v>1</v>
      </c>
      <c r="E25" s="53">
        <v>1</v>
      </c>
      <c r="F25" s="52">
        <f>C25*D25*E25</f>
        <v>53212</v>
      </c>
      <c r="G25" s="54" t="s">
        <v>29</v>
      </c>
      <c r="H25" s="59" t="s">
        <v>30</v>
      </c>
      <c r="I25" s="58" t="s">
        <v>31</v>
      </c>
    </row>
    <row r="26" spans="1:9" ht="46.15" customHeight="1" x14ac:dyDescent="0.3">
      <c r="A26" s="53">
        <v>3</v>
      </c>
      <c r="B26" s="60" t="s">
        <v>32</v>
      </c>
      <c r="C26" s="64">
        <v>1348.829334</v>
      </c>
      <c r="D26" s="62">
        <v>1</v>
      </c>
      <c r="E26" s="62">
        <v>1</v>
      </c>
      <c r="F26" s="52">
        <f>C26*D26*E26</f>
        <v>1348.829334</v>
      </c>
      <c r="G26" s="54" t="s">
        <v>33</v>
      </c>
      <c r="H26" s="65" t="s">
        <v>34</v>
      </c>
      <c r="I26" s="66"/>
    </row>
    <row r="27" spans="1:9" ht="25.15" customHeight="1" x14ac:dyDescent="0.3">
      <c r="A27" s="110" t="s">
        <v>35</v>
      </c>
      <c r="B27" s="111"/>
      <c r="C27" s="111"/>
      <c r="D27" s="111"/>
      <c r="E27" s="111"/>
      <c r="F27" s="49">
        <f>SUM(F24:F26)</f>
        <v>55560.829334000002</v>
      </c>
      <c r="G27" s="50"/>
      <c r="H27" s="49"/>
    </row>
    <row r="28" spans="1:9" ht="25.15" customHeight="1" x14ac:dyDescent="0.3">
      <c r="A28" s="107"/>
      <c r="B28" s="108"/>
      <c r="C28" s="108"/>
      <c r="D28" s="108"/>
      <c r="E28" s="108"/>
      <c r="F28" s="108"/>
      <c r="G28" s="108"/>
      <c r="H28" s="109"/>
    </row>
    <row r="29" spans="1:9" ht="87" x14ac:dyDescent="0.3">
      <c r="A29" s="26" t="s">
        <v>36</v>
      </c>
      <c r="B29" s="26" t="s">
        <v>6</v>
      </c>
      <c r="C29" s="42" t="s">
        <v>20</v>
      </c>
      <c r="D29" s="43" t="s">
        <v>37</v>
      </c>
      <c r="E29" s="43" t="s">
        <v>38</v>
      </c>
      <c r="F29" s="42" t="s">
        <v>21</v>
      </c>
      <c r="G29" s="27"/>
      <c r="H29" s="26" t="s">
        <v>9</v>
      </c>
    </row>
    <row r="30" spans="1:9" ht="56.5" customHeight="1" x14ac:dyDescent="0.3">
      <c r="A30" s="51">
        <v>1</v>
      </c>
      <c r="B30" s="67" t="s">
        <v>39</v>
      </c>
      <c r="C30" s="68">
        <v>2000</v>
      </c>
      <c r="D30" s="69">
        <v>1</v>
      </c>
      <c r="E30" s="45">
        <v>5</v>
      </c>
      <c r="F30" s="46">
        <f>C30*D30*E30</f>
        <v>10000</v>
      </c>
      <c r="G30" s="47" t="s">
        <v>71</v>
      </c>
      <c r="H30" s="70" t="s">
        <v>58</v>
      </c>
      <c r="I30" s="71" t="s">
        <v>40</v>
      </c>
    </row>
    <row r="31" spans="1:9" ht="64.5" x14ac:dyDescent="0.3">
      <c r="A31" s="53">
        <v>2</v>
      </c>
      <c r="B31" s="67" t="s">
        <v>60</v>
      </c>
      <c r="C31" s="46">
        <v>9500</v>
      </c>
      <c r="D31" s="45">
        <v>2</v>
      </c>
      <c r="E31" s="45">
        <v>1</v>
      </c>
      <c r="F31" s="46">
        <f>C31*D31*E31</f>
        <v>19000</v>
      </c>
      <c r="G31" s="47" t="s">
        <v>41</v>
      </c>
      <c r="H31" s="44" t="s">
        <v>59</v>
      </c>
      <c r="I31" s="72"/>
    </row>
    <row r="32" spans="1:9" ht="52.5" customHeight="1" x14ac:dyDescent="0.3">
      <c r="A32" s="51">
        <v>4</v>
      </c>
      <c r="B32" s="31" t="s">
        <v>42</v>
      </c>
      <c r="C32" s="64">
        <v>200</v>
      </c>
      <c r="D32" s="53">
        <v>2</v>
      </c>
      <c r="E32" s="53">
        <v>2</v>
      </c>
      <c r="F32" s="56">
        <f>C32*D32*E32</f>
        <v>800</v>
      </c>
      <c r="G32" s="57" t="s">
        <v>43</v>
      </c>
      <c r="H32" s="73" t="s">
        <v>44</v>
      </c>
    </row>
    <row r="33" spans="1:10" ht="52.5" customHeight="1" x14ac:dyDescent="0.3">
      <c r="A33" s="51">
        <v>5</v>
      </c>
      <c r="B33" s="74" t="s">
        <v>61</v>
      </c>
      <c r="C33" s="48">
        <v>200</v>
      </c>
      <c r="D33" s="45">
        <v>6</v>
      </c>
      <c r="E33" s="45">
        <v>2</v>
      </c>
      <c r="F33" s="46">
        <f>C33*D33*E33</f>
        <v>2400</v>
      </c>
      <c r="G33" s="47" t="s">
        <v>45</v>
      </c>
      <c r="H33" s="75" t="s">
        <v>66</v>
      </c>
    </row>
    <row r="34" spans="1:10" ht="56" customHeight="1" x14ac:dyDescent="0.3">
      <c r="A34" s="110" t="s">
        <v>46</v>
      </c>
      <c r="B34" s="111"/>
      <c r="C34" s="111"/>
      <c r="D34" s="111"/>
      <c r="E34" s="111"/>
      <c r="F34" s="49">
        <f>SUM(F30:F33)</f>
        <v>32200</v>
      </c>
      <c r="G34" s="50"/>
      <c r="H34" s="49"/>
    </row>
    <row r="35" spans="1:10" ht="25.15" customHeight="1" x14ac:dyDescent="0.3">
      <c r="A35" s="107"/>
      <c r="B35" s="108"/>
      <c r="C35" s="108"/>
      <c r="D35" s="108"/>
      <c r="E35" s="108"/>
      <c r="F35" s="108"/>
      <c r="G35" s="108"/>
      <c r="H35" s="109"/>
    </row>
    <row r="36" spans="1:10" ht="25.15" customHeight="1" x14ac:dyDescent="0.3">
      <c r="A36" s="107"/>
      <c r="B36" s="108"/>
      <c r="C36" s="108"/>
      <c r="D36" s="108"/>
      <c r="E36" s="108"/>
      <c r="F36" s="108"/>
      <c r="G36" s="108"/>
      <c r="H36" s="109"/>
    </row>
    <row r="37" spans="1:10" ht="87" x14ac:dyDescent="0.3">
      <c r="A37" s="26" t="s">
        <v>47</v>
      </c>
      <c r="B37" s="26" t="s">
        <v>6</v>
      </c>
      <c r="C37" s="42" t="s">
        <v>20</v>
      </c>
      <c r="D37" s="43" t="s">
        <v>37</v>
      </c>
      <c r="E37" s="43" t="s">
        <v>38</v>
      </c>
      <c r="F37" s="42" t="s">
        <v>21</v>
      </c>
      <c r="G37" s="27"/>
      <c r="H37" s="26" t="s">
        <v>9</v>
      </c>
    </row>
    <row r="38" spans="1:10" ht="33" customHeight="1" x14ac:dyDescent="0.3">
      <c r="A38" s="76"/>
      <c r="B38" s="114" t="s">
        <v>48</v>
      </c>
      <c r="C38" s="115"/>
      <c r="D38" s="115"/>
      <c r="E38" s="115"/>
      <c r="F38" s="115"/>
      <c r="G38" s="115"/>
      <c r="H38" s="116"/>
    </row>
    <row r="39" spans="1:10" ht="46.5" customHeight="1" x14ac:dyDescent="0.3">
      <c r="A39" s="53">
        <v>1</v>
      </c>
      <c r="B39" s="55" t="s">
        <v>49</v>
      </c>
      <c r="C39" s="46">
        <f>I39</f>
        <v>843636.5</v>
      </c>
      <c r="D39" s="53">
        <v>1</v>
      </c>
      <c r="E39" s="77" t="s">
        <v>65</v>
      </c>
      <c r="F39" s="56">
        <f>C39*E39</f>
        <v>8436.3649999999998</v>
      </c>
      <c r="G39" s="57" t="s">
        <v>50</v>
      </c>
      <c r="H39" s="55" t="s">
        <v>51</v>
      </c>
      <c r="I39" s="3">
        <v>843636.5</v>
      </c>
      <c r="J39" s="3">
        <v>843635.9</v>
      </c>
    </row>
    <row r="40" spans="1:10" ht="33.75" customHeight="1" x14ac:dyDescent="0.3">
      <c r="A40" s="110" t="s">
        <v>52</v>
      </c>
      <c r="B40" s="111"/>
      <c r="C40" s="111"/>
      <c r="D40" s="111"/>
      <c r="E40" s="111"/>
      <c r="F40" s="49">
        <f>SUM(F39:F39)</f>
        <v>8436.3649999999998</v>
      </c>
      <c r="G40" s="50"/>
      <c r="H40" s="49"/>
    </row>
    <row r="41" spans="1:10" x14ac:dyDescent="0.3">
      <c r="A41" s="107"/>
      <c r="B41" s="108"/>
      <c r="C41" s="108"/>
      <c r="D41" s="108"/>
      <c r="E41" s="108"/>
      <c r="F41" s="108"/>
      <c r="G41" s="108"/>
      <c r="H41" s="109"/>
    </row>
    <row r="42" spans="1:10" ht="84" x14ac:dyDescent="0.3">
      <c r="A42" s="26" t="s">
        <v>53</v>
      </c>
      <c r="B42" s="26" t="s">
        <v>6</v>
      </c>
      <c r="C42" s="42" t="s">
        <v>20</v>
      </c>
      <c r="D42" s="43" t="s">
        <v>22</v>
      </c>
      <c r="E42" s="43" t="s">
        <v>54</v>
      </c>
      <c r="F42" s="42" t="s">
        <v>21</v>
      </c>
      <c r="G42" s="27"/>
      <c r="H42" s="26" t="s">
        <v>9</v>
      </c>
    </row>
    <row r="43" spans="1:10" ht="46.5" customHeight="1" x14ac:dyDescent="0.3">
      <c r="A43" s="53">
        <v>1</v>
      </c>
      <c r="B43" s="55" t="s">
        <v>55</v>
      </c>
      <c r="C43" s="56">
        <f>F27+F34+F40</f>
        <v>96197.194334000014</v>
      </c>
      <c r="D43" s="53">
        <v>1</v>
      </c>
      <c r="E43" s="78">
        <v>0.06</v>
      </c>
      <c r="F43" s="56">
        <f>C43*D43*E43</f>
        <v>5771.8316600400003</v>
      </c>
      <c r="G43" s="57"/>
      <c r="H43" s="55" t="s">
        <v>56</v>
      </c>
    </row>
    <row r="44" spans="1:10" ht="70.150000000000006" customHeight="1" x14ac:dyDescent="0.3">
      <c r="A44" s="110" t="s">
        <v>57</v>
      </c>
      <c r="B44" s="111"/>
      <c r="C44" s="111"/>
      <c r="D44" s="111"/>
      <c r="E44" s="111"/>
      <c r="F44" s="49">
        <f>SUM(F43)</f>
        <v>5771.8316600400003</v>
      </c>
      <c r="G44" s="50"/>
      <c r="H44" s="49"/>
    </row>
  </sheetData>
  <mergeCells count="27">
    <mergeCell ref="A40:E40"/>
    <mergeCell ref="A41:H41"/>
    <mergeCell ref="A44:E44"/>
    <mergeCell ref="A36:H36"/>
    <mergeCell ref="B38:H38"/>
    <mergeCell ref="A28:H28"/>
    <mergeCell ref="A34:E34"/>
    <mergeCell ref="A35:H35"/>
    <mergeCell ref="A21:H21"/>
    <mergeCell ref="A22:H22"/>
    <mergeCell ref="A27:E27"/>
    <mergeCell ref="B17:C17"/>
    <mergeCell ref="D17:E17"/>
    <mergeCell ref="B18:C18"/>
    <mergeCell ref="D18:E18"/>
    <mergeCell ref="A19:C19"/>
    <mergeCell ref="D19:E19"/>
    <mergeCell ref="A2:H2"/>
    <mergeCell ref="B11:H11"/>
    <mergeCell ref="B13:C13"/>
    <mergeCell ref="D13:E13"/>
    <mergeCell ref="B16:C16"/>
    <mergeCell ref="D16:E16"/>
    <mergeCell ref="B14:C14"/>
    <mergeCell ref="D14:E14"/>
    <mergeCell ref="B15:C15"/>
    <mergeCell ref="D15:E15"/>
  </mergeCells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A90B-A7BD-40CC-9CD4-30F7156B6F38}">
  <dimension ref="A1:J44"/>
  <sheetViews>
    <sheetView topLeftCell="A28" zoomScale="40" zoomScaleNormal="40" workbookViewId="0">
      <selection activeCell="C32" sqref="C32"/>
    </sheetView>
  </sheetViews>
  <sheetFormatPr defaultColWidth="7.58203125" defaultRowHeight="19.5" x14ac:dyDescent="0.3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8.83203125" style="3" bestFit="1" customWidth="1"/>
    <col min="6" max="6" width="21.33203125" style="3" bestFit="1" customWidth="1"/>
    <col min="7" max="7" width="18.08203125" style="79" customWidth="1"/>
    <col min="8" max="8" width="112.83203125" style="3" customWidth="1"/>
    <col min="9" max="9" width="42.58203125" style="3" customWidth="1"/>
    <col min="10" max="10" width="12.58203125" style="3" bestFit="1" customWidth="1"/>
    <col min="11" max="16384" width="7.58203125" style="3"/>
  </cols>
  <sheetData>
    <row r="1" spans="1:8" s="1" customFormat="1" ht="28.15" customHeight="1" x14ac:dyDescent="0.3">
      <c r="G1" s="2"/>
    </row>
    <row r="2" spans="1:8" x14ac:dyDescent="0.3">
      <c r="A2" s="86" t="s">
        <v>0</v>
      </c>
      <c r="B2" s="87"/>
      <c r="C2" s="87"/>
      <c r="D2" s="87"/>
      <c r="E2" s="87"/>
      <c r="F2" s="87"/>
      <c r="G2" s="87"/>
      <c r="H2" s="88"/>
    </row>
    <row r="3" spans="1:8" ht="25.15" customHeight="1" x14ac:dyDescent="0.3">
      <c r="A3" s="4"/>
      <c r="B3" s="5"/>
      <c r="C3" s="5"/>
      <c r="D3" s="5"/>
      <c r="E3" s="5"/>
      <c r="F3" s="5"/>
      <c r="G3" s="6"/>
      <c r="H3" s="7"/>
    </row>
    <row r="4" spans="1:8" ht="25.15" customHeight="1" x14ac:dyDescent="0.3">
      <c r="A4" s="8"/>
      <c r="B4" s="9" t="s">
        <v>62</v>
      </c>
      <c r="C4" s="10"/>
      <c r="D4" s="9"/>
      <c r="E4" s="11"/>
      <c r="F4" s="11"/>
      <c r="G4" s="12"/>
      <c r="H4" s="13"/>
    </row>
    <row r="5" spans="1:8" ht="25.15" customHeight="1" x14ac:dyDescent="0.3">
      <c r="A5" s="8"/>
      <c r="B5" s="9" t="s">
        <v>63</v>
      </c>
      <c r="C5" s="10"/>
      <c r="D5" s="9"/>
      <c r="E5" s="11"/>
      <c r="F5" s="11"/>
      <c r="G5" s="12"/>
      <c r="H5" s="13"/>
    </row>
    <row r="6" spans="1:8" ht="25.15" customHeight="1" x14ac:dyDescent="0.3">
      <c r="A6" s="8"/>
      <c r="B6" s="9" t="s">
        <v>64</v>
      </c>
      <c r="C6" s="10"/>
      <c r="D6" s="14"/>
      <c r="E6" s="11"/>
      <c r="F6" s="11"/>
      <c r="G6" s="12"/>
      <c r="H6" s="13"/>
    </row>
    <row r="7" spans="1:8" ht="25.15" customHeight="1" x14ac:dyDescent="0.3">
      <c r="A7" s="8"/>
      <c r="B7" s="9" t="s">
        <v>1</v>
      </c>
      <c r="C7" s="10"/>
      <c r="D7" s="14"/>
      <c r="E7" s="11"/>
      <c r="F7" s="11"/>
      <c r="G7" s="12"/>
      <c r="H7" s="13"/>
    </row>
    <row r="8" spans="1:8" ht="25.15" customHeight="1" x14ac:dyDescent="0.3">
      <c r="A8" s="8"/>
      <c r="B8" s="9" t="s">
        <v>2</v>
      </c>
      <c r="C8" s="10"/>
      <c r="D8" s="14"/>
      <c r="E8" s="11"/>
      <c r="F8" s="11"/>
      <c r="G8" s="12"/>
      <c r="H8" s="13"/>
    </row>
    <row r="9" spans="1:8" x14ac:dyDescent="0.3">
      <c r="A9" s="8"/>
      <c r="B9" s="9" t="s">
        <v>3</v>
      </c>
      <c r="C9" s="10"/>
      <c r="D9" s="15"/>
      <c r="E9" s="15"/>
      <c r="F9" s="15"/>
      <c r="G9" s="16"/>
      <c r="H9" s="17"/>
    </row>
    <row r="10" spans="1:8" x14ac:dyDescent="0.3">
      <c r="A10" s="8"/>
      <c r="B10" s="9" t="s">
        <v>4</v>
      </c>
      <c r="C10" s="10"/>
      <c r="D10" s="15"/>
      <c r="E10" s="10"/>
      <c r="F10" s="10"/>
      <c r="G10" s="18"/>
      <c r="H10" s="19"/>
    </row>
    <row r="11" spans="1:8" x14ac:dyDescent="0.3">
      <c r="A11" s="8"/>
      <c r="B11" s="89" t="s">
        <v>5</v>
      </c>
      <c r="C11" s="89"/>
      <c r="D11" s="89"/>
      <c r="E11" s="89"/>
      <c r="F11" s="89"/>
      <c r="G11" s="89"/>
      <c r="H11" s="90"/>
    </row>
    <row r="12" spans="1:8" x14ac:dyDescent="0.3">
      <c r="A12" s="20"/>
      <c r="B12" s="21"/>
      <c r="C12" s="22"/>
      <c r="D12" s="21"/>
      <c r="E12" s="23"/>
      <c r="F12" s="23"/>
      <c r="G12" s="24"/>
      <c r="H12" s="25"/>
    </row>
    <row r="13" spans="1:8" ht="42" x14ac:dyDescent="0.3">
      <c r="A13" s="26"/>
      <c r="B13" s="91" t="s">
        <v>6</v>
      </c>
      <c r="C13" s="91"/>
      <c r="D13" s="91" t="s">
        <v>7</v>
      </c>
      <c r="E13" s="91"/>
      <c r="F13" s="26" t="s">
        <v>8</v>
      </c>
      <c r="G13" s="27"/>
      <c r="H13" s="26" t="s">
        <v>9</v>
      </c>
    </row>
    <row r="14" spans="1:8" ht="42.75" customHeight="1" x14ac:dyDescent="0.3">
      <c r="A14" s="28" t="s">
        <v>10</v>
      </c>
      <c r="B14" s="96" t="s">
        <v>11</v>
      </c>
      <c r="C14" s="97"/>
      <c r="D14" s="98">
        <f>F27</f>
        <v>1348.829334</v>
      </c>
      <c r="E14" s="98"/>
      <c r="F14" s="29"/>
      <c r="G14" s="30"/>
      <c r="H14" s="31"/>
    </row>
    <row r="15" spans="1:8" ht="42.75" customHeight="1" x14ac:dyDescent="0.3">
      <c r="A15" s="28" t="s">
        <v>12</v>
      </c>
      <c r="B15" s="96" t="s">
        <v>13</v>
      </c>
      <c r="C15" s="97"/>
      <c r="D15" s="98">
        <f>F34</f>
        <v>21216.799999999999</v>
      </c>
      <c r="E15" s="98"/>
      <c r="F15" s="29"/>
      <c r="G15" s="30"/>
      <c r="H15" s="31"/>
    </row>
    <row r="16" spans="1:8" ht="42.75" customHeight="1" x14ac:dyDescent="0.3">
      <c r="A16" s="28" t="s">
        <v>14</v>
      </c>
      <c r="B16" s="92" t="s">
        <v>15</v>
      </c>
      <c r="C16" s="93"/>
      <c r="D16" s="94">
        <f>F40</f>
        <v>2530.9095000000002</v>
      </c>
      <c r="E16" s="95"/>
      <c r="F16" s="29"/>
      <c r="G16" s="30"/>
      <c r="H16" s="31"/>
    </row>
    <row r="17" spans="1:9" ht="42.75" customHeight="1" x14ac:dyDescent="0.3">
      <c r="A17" s="28"/>
      <c r="B17" s="99" t="s">
        <v>16</v>
      </c>
      <c r="C17" s="100"/>
      <c r="D17" s="101">
        <f>SUM(D14:D16)</f>
        <v>25096.538833999999</v>
      </c>
      <c r="E17" s="102"/>
      <c r="F17" s="29"/>
      <c r="G17" s="32"/>
    </row>
    <row r="18" spans="1:9" ht="42.75" customHeight="1" x14ac:dyDescent="0.3">
      <c r="A18" s="28"/>
      <c r="B18" s="99" t="s">
        <v>17</v>
      </c>
      <c r="C18" s="100"/>
      <c r="D18" s="103">
        <f>D17*6%</f>
        <v>1505.7923300399998</v>
      </c>
      <c r="E18" s="103"/>
      <c r="F18" s="29"/>
      <c r="G18" s="30"/>
      <c r="H18" s="31"/>
    </row>
    <row r="19" spans="1:9" x14ac:dyDescent="0.3">
      <c r="A19" s="104" t="s">
        <v>18</v>
      </c>
      <c r="B19" s="105"/>
      <c r="C19" s="105"/>
      <c r="D19" s="106">
        <f>D17+D18</f>
        <v>26602.331164039999</v>
      </c>
      <c r="E19" s="106"/>
      <c r="F19" s="33"/>
      <c r="G19" s="34"/>
      <c r="H19" s="35"/>
    </row>
    <row r="20" spans="1:9" x14ac:dyDescent="0.3">
      <c r="A20" s="36" t="s">
        <v>19</v>
      </c>
      <c r="B20" s="37"/>
      <c r="C20" s="38"/>
      <c r="D20" s="37"/>
      <c r="E20" s="39"/>
      <c r="F20" s="39"/>
      <c r="G20" s="40"/>
      <c r="H20" s="41"/>
    </row>
    <row r="21" spans="1:9" ht="25.15" customHeight="1" x14ac:dyDescent="0.3">
      <c r="A21" s="112"/>
      <c r="B21" s="113"/>
      <c r="C21" s="113"/>
      <c r="D21" s="108"/>
      <c r="E21" s="108"/>
      <c r="F21" s="108"/>
      <c r="G21" s="108"/>
      <c r="H21" s="109"/>
    </row>
    <row r="22" spans="1:9" ht="25.15" customHeight="1" x14ac:dyDescent="0.3">
      <c r="A22" s="107"/>
      <c r="B22" s="108"/>
      <c r="C22" s="108"/>
      <c r="D22" s="108"/>
      <c r="E22" s="108"/>
      <c r="F22" s="108"/>
      <c r="G22" s="108"/>
      <c r="H22" s="109"/>
    </row>
    <row r="23" spans="1:9" ht="84" x14ac:dyDescent="0.3">
      <c r="A23" s="26" t="s">
        <v>23</v>
      </c>
      <c r="B23" s="26" t="s">
        <v>6</v>
      </c>
      <c r="C23" s="42" t="s">
        <v>20</v>
      </c>
      <c r="D23" s="43" t="s">
        <v>22</v>
      </c>
      <c r="E23" s="43" t="s">
        <v>24</v>
      </c>
      <c r="F23" s="42" t="s">
        <v>21</v>
      </c>
      <c r="G23" s="27"/>
      <c r="H23" s="26" t="s">
        <v>9</v>
      </c>
    </row>
    <row r="24" spans="1:9" ht="106.5" x14ac:dyDescent="0.3">
      <c r="A24" s="53">
        <v>1</v>
      </c>
      <c r="B24" s="59" t="s">
        <v>25</v>
      </c>
      <c r="C24" s="52">
        <v>1000</v>
      </c>
      <c r="D24" s="62">
        <v>0</v>
      </c>
      <c r="E24" s="53">
        <v>0</v>
      </c>
      <c r="F24" s="52">
        <f>C24*D24*E24</f>
        <v>0</v>
      </c>
      <c r="G24" s="54" t="s">
        <v>26</v>
      </c>
      <c r="H24" s="59" t="s">
        <v>27</v>
      </c>
    </row>
    <row r="25" spans="1:9" ht="46.15" customHeight="1" x14ac:dyDescent="0.3">
      <c r="A25" s="53">
        <v>2</v>
      </c>
      <c r="B25" s="60" t="s">
        <v>67</v>
      </c>
      <c r="C25" s="52">
        <v>53212</v>
      </c>
      <c r="D25" s="62">
        <v>0</v>
      </c>
      <c r="E25" s="53">
        <v>0</v>
      </c>
      <c r="F25" s="52">
        <f>C25*D25*E25</f>
        <v>0</v>
      </c>
      <c r="G25" s="54" t="s">
        <v>29</v>
      </c>
      <c r="H25" s="59" t="s">
        <v>30</v>
      </c>
      <c r="I25" s="58" t="s">
        <v>31</v>
      </c>
    </row>
    <row r="26" spans="1:9" ht="46.15" customHeight="1" x14ac:dyDescent="0.3">
      <c r="A26" s="53">
        <v>3</v>
      </c>
      <c r="B26" s="60" t="s">
        <v>32</v>
      </c>
      <c r="C26" s="64">
        <v>1348.829334</v>
      </c>
      <c r="D26" s="62">
        <v>1</v>
      </c>
      <c r="E26" s="62">
        <v>1</v>
      </c>
      <c r="F26" s="52">
        <f>C26*D26*E26</f>
        <v>1348.829334</v>
      </c>
      <c r="G26" s="54" t="s">
        <v>33</v>
      </c>
      <c r="H26" s="65" t="s">
        <v>34</v>
      </c>
      <c r="I26" s="66"/>
    </row>
    <row r="27" spans="1:9" ht="25.15" customHeight="1" x14ac:dyDescent="0.3">
      <c r="A27" s="110" t="s">
        <v>35</v>
      </c>
      <c r="B27" s="111"/>
      <c r="C27" s="111"/>
      <c r="D27" s="111"/>
      <c r="E27" s="111"/>
      <c r="F27" s="49">
        <f>SUM(F24:F26)</f>
        <v>1348.829334</v>
      </c>
      <c r="G27" s="50"/>
      <c r="H27" s="49"/>
    </row>
    <row r="28" spans="1:9" ht="25.15" customHeight="1" x14ac:dyDescent="0.3">
      <c r="A28" s="107"/>
      <c r="B28" s="108"/>
      <c r="C28" s="108"/>
      <c r="D28" s="108"/>
      <c r="E28" s="108"/>
      <c r="F28" s="108"/>
      <c r="G28" s="108"/>
      <c r="H28" s="109"/>
    </row>
    <row r="29" spans="1:9" ht="84" x14ac:dyDescent="0.3">
      <c r="A29" s="26" t="s">
        <v>36</v>
      </c>
      <c r="B29" s="26" t="s">
        <v>6</v>
      </c>
      <c r="C29" s="42" t="s">
        <v>20</v>
      </c>
      <c r="D29" s="43" t="s">
        <v>37</v>
      </c>
      <c r="E29" s="43" t="s">
        <v>38</v>
      </c>
      <c r="F29" s="42" t="s">
        <v>21</v>
      </c>
      <c r="G29" s="27"/>
      <c r="H29" s="26" t="s">
        <v>9</v>
      </c>
    </row>
    <row r="30" spans="1:9" ht="56.5" customHeight="1" x14ac:dyDescent="0.3">
      <c r="A30" s="51">
        <v>1</v>
      </c>
      <c r="B30" s="31" t="s">
        <v>68</v>
      </c>
      <c r="C30" s="80">
        <v>2000</v>
      </c>
      <c r="D30" s="81">
        <v>1</v>
      </c>
      <c r="E30" s="53">
        <v>5</v>
      </c>
      <c r="F30" s="56">
        <f>C30*D30*E30</f>
        <v>10000</v>
      </c>
      <c r="G30" s="57" t="s">
        <v>71</v>
      </c>
      <c r="H30" s="82" t="s">
        <v>58</v>
      </c>
      <c r="I30" s="83" t="s">
        <v>40</v>
      </c>
    </row>
    <row r="31" spans="1:9" ht="64.5" x14ac:dyDescent="0.3">
      <c r="A31" s="53">
        <v>2</v>
      </c>
      <c r="B31" s="31" t="s">
        <v>60</v>
      </c>
      <c r="C31" s="56">
        <v>9500</v>
      </c>
      <c r="D31" s="53">
        <v>2</v>
      </c>
      <c r="E31" s="84">
        <v>0.44600000000000001</v>
      </c>
      <c r="F31" s="56">
        <f>C31*D31*E31</f>
        <v>8474</v>
      </c>
      <c r="G31" s="57" t="s">
        <v>41</v>
      </c>
      <c r="H31" s="55" t="s">
        <v>59</v>
      </c>
      <c r="I31" s="58"/>
    </row>
    <row r="32" spans="1:9" ht="52.5" customHeight="1" x14ac:dyDescent="0.3">
      <c r="A32" s="51">
        <v>4</v>
      </c>
      <c r="B32" s="31" t="s">
        <v>69</v>
      </c>
      <c r="C32" s="64">
        <v>200</v>
      </c>
      <c r="D32" s="53">
        <v>2</v>
      </c>
      <c r="E32" s="53">
        <v>2</v>
      </c>
      <c r="F32" s="56">
        <f>C32*D32*E32</f>
        <v>800</v>
      </c>
      <c r="G32" s="57" t="s">
        <v>43</v>
      </c>
      <c r="H32" s="73" t="s">
        <v>44</v>
      </c>
    </row>
    <row r="33" spans="1:10" ht="52.5" customHeight="1" x14ac:dyDescent="0.3">
      <c r="A33" s="51">
        <v>5</v>
      </c>
      <c r="B33" s="85" t="s">
        <v>61</v>
      </c>
      <c r="C33" s="64">
        <v>200</v>
      </c>
      <c r="D33" s="53">
        <v>2</v>
      </c>
      <c r="E33" s="84">
        <v>4.8570000000000002</v>
      </c>
      <c r="F33" s="56">
        <v>1942.8</v>
      </c>
      <c r="G33" s="57" t="s">
        <v>45</v>
      </c>
      <c r="H33" s="73" t="s">
        <v>66</v>
      </c>
    </row>
    <row r="34" spans="1:10" ht="56" customHeight="1" x14ac:dyDescent="0.3">
      <c r="A34" s="110" t="s">
        <v>46</v>
      </c>
      <c r="B34" s="111"/>
      <c r="C34" s="111"/>
      <c r="D34" s="111"/>
      <c r="E34" s="111"/>
      <c r="F34" s="49">
        <f>SUM(F30:F33)</f>
        <v>21216.799999999999</v>
      </c>
      <c r="G34" s="50"/>
      <c r="H34" s="49"/>
    </row>
    <row r="35" spans="1:10" ht="25.15" customHeight="1" x14ac:dyDescent="0.3">
      <c r="A35" s="107"/>
      <c r="B35" s="108"/>
      <c r="C35" s="108"/>
      <c r="D35" s="108"/>
      <c r="E35" s="108"/>
      <c r="F35" s="108"/>
      <c r="G35" s="108"/>
      <c r="H35" s="109"/>
    </row>
    <row r="36" spans="1:10" ht="25.15" customHeight="1" x14ac:dyDescent="0.3">
      <c r="A36" s="107"/>
      <c r="B36" s="108"/>
      <c r="C36" s="108"/>
      <c r="D36" s="108"/>
      <c r="E36" s="108"/>
      <c r="F36" s="108"/>
      <c r="G36" s="108"/>
      <c r="H36" s="109"/>
    </row>
    <row r="37" spans="1:10" ht="84" x14ac:dyDescent="0.3">
      <c r="A37" s="26" t="s">
        <v>47</v>
      </c>
      <c r="B37" s="26" t="s">
        <v>6</v>
      </c>
      <c r="C37" s="42" t="s">
        <v>20</v>
      </c>
      <c r="D37" s="43" t="s">
        <v>37</v>
      </c>
      <c r="E37" s="43" t="s">
        <v>38</v>
      </c>
      <c r="F37" s="42" t="s">
        <v>21</v>
      </c>
      <c r="G37" s="27"/>
      <c r="H37" s="26" t="s">
        <v>9</v>
      </c>
    </row>
    <row r="38" spans="1:10" ht="33" customHeight="1" x14ac:dyDescent="0.3">
      <c r="A38" s="76"/>
      <c r="B38" s="114" t="s">
        <v>48</v>
      </c>
      <c r="C38" s="115"/>
      <c r="D38" s="115"/>
      <c r="E38" s="115"/>
      <c r="F38" s="115"/>
      <c r="G38" s="115"/>
      <c r="H38" s="116"/>
    </row>
    <row r="39" spans="1:10" ht="46.5" customHeight="1" x14ac:dyDescent="0.3">
      <c r="A39" s="53">
        <v>1</v>
      </c>
      <c r="B39" s="55" t="s">
        <v>49</v>
      </c>
      <c r="C39" s="46">
        <f>I39</f>
        <v>843636.5</v>
      </c>
      <c r="D39" s="53">
        <v>1</v>
      </c>
      <c r="E39" s="77" t="s">
        <v>70</v>
      </c>
      <c r="F39" s="56">
        <f>C39*E39</f>
        <v>2530.9095000000002</v>
      </c>
      <c r="G39" s="57" t="s">
        <v>50</v>
      </c>
      <c r="H39" s="55" t="s">
        <v>51</v>
      </c>
      <c r="I39" s="3">
        <v>843636.5</v>
      </c>
      <c r="J39" s="3">
        <v>843635.9</v>
      </c>
    </row>
    <row r="40" spans="1:10" ht="33.75" customHeight="1" x14ac:dyDescent="0.3">
      <c r="A40" s="110" t="s">
        <v>52</v>
      </c>
      <c r="B40" s="111"/>
      <c r="C40" s="111"/>
      <c r="D40" s="111"/>
      <c r="E40" s="111"/>
      <c r="F40" s="49">
        <f>SUM(F39:F39)</f>
        <v>2530.9095000000002</v>
      </c>
      <c r="G40" s="50"/>
      <c r="H40" s="49"/>
    </row>
    <row r="41" spans="1:10" x14ac:dyDescent="0.3">
      <c r="A41" s="107"/>
      <c r="B41" s="108"/>
      <c r="C41" s="108"/>
      <c r="D41" s="108"/>
      <c r="E41" s="108"/>
      <c r="F41" s="108"/>
      <c r="G41" s="108"/>
      <c r="H41" s="109"/>
    </row>
    <row r="42" spans="1:10" ht="84" x14ac:dyDescent="0.3">
      <c r="A42" s="26" t="s">
        <v>53</v>
      </c>
      <c r="B42" s="26" t="s">
        <v>6</v>
      </c>
      <c r="C42" s="42" t="s">
        <v>20</v>
      </c>
      <c r="D42" s="43" t="s">
        <v>22</v>
      </c>
      <c r="E42" s="43" t="s">
        <v>54</v>
      </c>
      <c r="F42" s="42" t="s">
        <v>21</v>
      </c>
      <c r="G42" s="27"/>
      <c r="H42" s="26" t="s">
        <v>9</v>
      </c>
    </row>
    <row r="43" spans="1:10" ht="46.5" customHeight="1" x14ac:dyDescent="0.3">
      <c r="A43" s="53">
        <v>1</v>
      </c>
      <c r="B43" s="55" t="s">
        <v>55</v>
      </c>
      <c r="C43" s="56">
        <f>F27+F34+F40</f>
        <v>25096.538833999999</v>
      </c>
      <c r="D43" s="53">
        <v>1</v>
      </c>
      <c r="E43" s="78">
        <v>0.06</v>
      </c>
      <c r="F43" s="56">
        <f>C43*D43*E43</f>
        <v>1505.7923300399998</v>
      </c>
      <c r="G43" s="57"/>
      <c r="H43" s="55" t="s">
        <v>56</v>
      </c>
    </row>
    <row r="44" spans="1:10" ht="70.150000000000006" customHeight="1" x14ac:dyDescent="0.3">
      <c r="A44" s="110" t="s">
        <v>57</v>
      </c>
      <c r="B44" s="111"/>
      <c r="C44" s="111"/>
      <c r="D44" s="111"/>
      <c r="E44" s="111"/>
      <c r="F44" s="49">
        <f>SUM(F43)</f>
        <v>1505.7923300399998</v>
      </c>
      <c r="G44" s="50"/>
      <c r="H44" s="49"/>
    </row>
  </sheetData>
  <mergeCells count="27">
    <mergeCell ref="A2:H2"/>
    <mergeCell ref="B11:H11"/>
    <mergeCell ref="B13:C13"/>
    <mergeCell ref="D13:E13"/>
    <mergeCell ref="B14:C14"/>
    <mergeCell ref="D14:E14"/>
    <mergeCell ref="A22:H22"/>
    <mergeCell ref="B15:C15"/>
    <mergeCell ref="D15:E15"/>
    <mergeCell ref="B16:C16"/>
    <mergeCell ref="D16:E16"/>
    <mergeCell ref="B17:C17"/>
    <mergeCell ref="D17:E17"/>
    <mergeCell ref="B18:C18"/>
    <mergeCell ref="D18:E18"/>
    <mergeCell ref="A19:C19"/>
    <mergeCell ref="D19:E19"/>
    <mergeCell ref="A21:H21"/>
    <mergeCell ref="A40:E40"/>
    <mergeCell ref="A41:H41"/>
    <mergeCell ref="A44:E44"/>
    <mergeCell ref="A27:E27"/>
    <mergeCell ref="A28:H28"/>
    <mergeCell ref="A34:E34"/>
    <mergeCell ref="A35:H35"/>
    <mergeCell ref="A36:H36"/>
    <mergeCell ref="B38:H38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3254-26D9-4B11-A8DE-FC8E801141D8}">
  <dimension ref="A1:J44"/>
  <sheetViews>
    <sheetView tabSelected="1" zoomScale="40" zoomScaleNormal="40" workbookViewId="0">
      <selection activeCell="F19" sqref="F19"/>
    </sheetView>
  </sheetViews>
  <sheetFormatPr defaultColWidth="7.58203125" defaultRowHeight="19.5" x14ac:dyDescent="0.3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6.5" style="3" customWidth="1"/>
    <col min="6" max="6" width="21.33203125" style="3" bestFit="1" customWidth="1"/>
    <col min="7" max="7" width="18.08203125" style="79" customWidth="1"/>
    <col min="8" max="8" width="112.83203125" style="3" customWidth="1"/>
    <col min="9" max="9" width="42.58203125" style="3" customWidth="1"/>
    <col min="10" max="10" width="12.58203125" style="3" bestFit="1" customWidth="1"/>
    <col min="11" max="16384" width="7.58203125" style="3"/>
  </cols>
  <sheetData>
    <row r="1" spans="1:8" s="1" customFormat="1" ht="28.15" customHeight="1" x14ac:dyDescent="0.3">
      <c r="G1" s="2"/>
    </row>
    <row r="2" spans="1:8" x14ac:dyDescent="0.3">
      <c r="A2" s="86" t="s">
        <v>0</v>
      </c>
      <c r="B2" s="87"/>
      <c r="C2" s="87"/>
      <c r="D2" s="87"/>
      <c r="E2" s="87"/>
      <c r="F2" s="87"/>
      <c r="G2" s="87"/>
      <c r="H2" s="88"/>
    </row>
    <row r="3" spans="1:8" ht="25.15" customHeight="1" x14ac:dyDescent="0.3">
      <c r="A3" s="4"/>
      <c r="B3" s="5"/>
      <c r="C3" s="5"/>
      <c r="D3" s="5"/>
      <c r="E3" s="5"/>
      <c r="F3" s="5"/>
      <c r="G3" s="6"/>
      <c r="H3" s="7"/>
    </row>
    <row r="4" spans="1:8" ht="25.15" customHeight="1" x14ac:dyDescent="0.3">
      <c r="A4" s="8"/>
      <c r="B4" s="9" t="s">
        <v>62</v>
      </c>
      <c r="C4" s="10"/>
      <c r="D4" s="9"/>
      <c r="E4" s="11"/>
      <c r="F4" s="11"/>
      <c r="G4" s="12"/>
      <c r="H4" s="13"/>
    </row>
    <row r="5" spans="1:8" ht="25.15" customHeight="1" x14ac:dyDescent="0.3">
      <c r="A5" s="8"/>
      <c r="B5" s="9" t="s">
        <v>63</v>
      </c>
      <c r="C5" s="10"/>
      <c r="D5" s="9"/>
      <c r="E5" s="11"/>
      <c r="F5" s="11"/>
      <c r="G5" s="12"/>
      <c r="H5" s="13"/>
    </row>
    <row r="6" spans="1:8" ht="25.15" customHeight="1" x14ac:dyDescent="0.3">
      <c r="A6" s="8"/>
      <c r="B6" s="9" t="s">
        <v>64</v>
      </c>
      <c r="C6" s="10"/>
      <c r="D6" s="14"/>
      <c r="E6" s="11"/>
      <c r="F6" s="11"/>
      <c r="G6" s="12"/>
      <c r="H6" s="13"/>
    </row>
    <row r="7" spans="1:8" ht="25.15" customHeight="1" x14ac:dyDescent="0.3">
      <c r="A7" s="8"/>
      <c r="B7" s="9" t="s">
        <v>1</v>
      </c>
      <c r="C7" s="10"/>
      <c r="D7" s="14"/>
      <c r="E7" s="11"/>
      <c r="F7" s="11"/>
      <c r="G7" s="12"/>
      <c r="H7" s="13"/>
    </row>
    <row r="8" spans="1:8" ht="25.15" customHeight="1" x14ac:dyDescent="0.3">
      <c r="A8" s="8"/>
      <c r="B8" s="9" t="s">
        <v>2</v>
      </c>
      <c r="C8" s="10"/>
      <c r="D8" s="14"/>
      <c r="E8" s="11"/>
      <c r="F8" s="11"/>
      <c r="G8" s="12"/>
      <c r="H8" s="13"/>
    </row>
    <row r="9" spans="1:8" x14ac:dyDescent="0.3">
      <c r="A9" s="8"/>
      <c r="B9" s="9" t="s">
        <v>3</v>
      </c>
      <c r="C9" s="10"/>
      <c r="D9" s="15"/>
      <c r="E9" s="15"/>
      <c r="F9" s="15"/>
      <c r="G9" s="16"/>
      <c r="H9" s="17"/>
    </row>
    <row r="10" spans="1:8" x14ac:dyDescent="0.3">
      <c r="A10" s="8"/>
      <c r="B10" s="9" t="s">
        <v>4</v>
      </c>
      <c r="C10" s="10"/>
      <c r="D10" s="15"/>
      <c r="E10" s="10"/>
      <c r="F10" s="10"/>
      <c r="G10" s="18"/>
      <c r="H10" s="19"/>
    </row>
    <row r="11" spans="1:8" x14ac:dyDescent="0.3">
      <c r="A11" s="8"/>
      <c r="B11" s="89" t="s">
        <v>5</v>
      </c>
      <c r="C11" s="89"/>
      <c r="D11" s="89"/>
      <c r="E11" s="89"/>
      <c r="F11" s="89"/>
      <c r="G11" s="89"/>
      <c r="H11" s="90"/>
    </row>
    <row r="12" spans="1:8" x14ac:dyDescent="0.3">
      <c r="A12" s="20"/>
      <c r="B12" s="21"/>
      <c r="C12" s="22"/>
      <c r="D12" s="21"/>
      <c r="E12" s="23"/>
      <c r="F12" s="23"/>
      <c r="G12" s="24"/>
      <c r="H12" s="25"/>
    </row>
    <row r="13" spans="1:8" ht="42" x14ac:dyDescent="0.3">
      <c r="A13" s="26"/>
      <c r="B13" s="91" t="s">
        <v>6</v>
      </c>
      <c r="C13" s="91"/>
      <c r="D13" s="91" t="s">
        <v>7</v>
      </c>
      <c r="E13" s="91"/>
      <c r="F13" s="26" t="s">
        <v>8</v>
      </c>
      <c r="G13" s="27"/>
      <c r="H13" s="26" t="s">
        <v>9</v>
      </c>
    </row>
    <row r="14" spans="1:8" ht="42.75" customHeight="1" x14ac:dyDescent="0.3">
      <c r="A14" s="28" t="s">
        <v>10</v>
      </c>
      <c r="B14" s="96" t="s">
        <v>11</v>
      </c>
      <c r="C14" s="97"/>
      <c r="D14" s="98">
        <f>F27</f>
        <v>56909.658668000004</v>
      </c>
      <c r="E14" s="98"/>
      <c r="F14" s="29"/>
      <c r="G14" s="30"/>
      <c r="H14" s="31"/>
    </row>
    <row r="15" spans="1:8" ht="42.75" customHeight="1" x14ac:dyDescent="0.3">
      <c r="A15" s="28" t="s">
        <v>12</v>
      </c>
      <c r="B15" s="96" t="s">
        <v>13</v>
      </c>
      <c r="C15" s="97"/>
      <c r="D15" s="98">
        <f>F34</f>
        <v>0</v>
      </c>
      <c r="E15" s="98"/>
      <c r="F15" s="29"/>
      <c r="G15" s="30"/>
      <c r="H15" s="31"/>
    </row>
    <row r="16" spans="1:8" ht="42.75" customHeight="1" x14ac:dyDescent="0.3">
      <c r="A16" s="28" t="s">
        <v>14</v>
      </c>
      <c r="B16" s="92" t="s">
        <v>15</v>
      </c>
      <c r="C16" s="93"/>
      <c r="D16" s="94">
        <f>F40</f>
        <v>6749.0920000000006</v>
      </c>
      <c r="E16" s="95"/>
      <c r="F16" s="29"/>
      <c r="G16" s="30"/>
      <c r="H16" s="31"/>
    </row>
    <row r="17" spans="1:9" ht="42.75" customHeight="1" x14ac:dyDescent="0.3">
      <c r="A17" s="28"/>
      <c r="B17" s="99" t="s">
        <v>16</v>
      </c>
      <c r="C17" s="100"/>
      <c r="D17" s="101">
        <f>SUM(D14:D16)</f>
        <v>63658.750668000008</v>
      </c>
      <c r="E17" s="102"/>
      <c r="F17" s="29"/>
      <c r="G17" s="32"/>
    </row>
    <row r="18" spans="1:9" ht="42.75" customHeight="1" x14ac:dyDescent="0.3">
      <c r="A18" s="28"/>
      <c r="B18" s="99" t="s">
        <v>17</v>
      </c>
      <c r="C18" s="100"/>
      <c r="D18" s="103">
        <f>D17*6%</f>
        <v>3819.5250400800005</v>
      </c>
      <c r="E18" s="103"/>
      <c r="F18" s="29"/>
      <c r="G18" s="30"/>
      <c r="H18" s="31"/>
    </row>
    <row r="19" spans="1:9" x14ac:dyDescent="0.3">
      <c r="A19" s="104" t="s">
        <v>18</v>
      </c>
      <c r="B19" s="105"/>
      <c r="C19" s="105"/>
      <c r="D19" s="106">
        <f>D17+D18</f>
        <v>67478.275708080007</v>
      </c>
      <c r="E19" s="106"/>
      <c r="F19" s="33"/>
      <c r="G19" s="34"/>
      <c r="H19" s="35"/>
    </row>
    <row r="20" spans="1:9" x14ac:dyDescent="0.3">
      <c r="A20" s="36" t="s">
        <v>19</v>
      </c>
      <c r="B20" s="37"/>
      <c r="C20" s="38"/>
      <c r="D20" s="37"/>
      <c r="E20" s="39"/>
      <c r="F20" s="39"/>
      <c r="G20" s="40"/>
      <c r="H20" s="41"/>
    </row>
    <row r="21" spans="1:9" ht="25.15" customHeight="1" x14ac:dyDescent="0.3">
      <c r="A21" s="112"/>
      <c r="B21" s="113"/>
      <c r="C21" s="113"/>
      <c r="D21" s="108"/>
      <c r="E21" s="108"/>
      <c r="F21" s="108"/>
      <c r="G21" s="108"/>
      <c r="H21" s="109"/>
    </row>
    <row r="22" spans="1:9" ht="25.15" customHeight="1" x14ac:dyDescent="0.3">
      <c r="A22" s="107"/>
      <c r="B22" s="108"/>
      <c r="C22" s="108"/>
      <c r="D22" s="108"/>
      <c r="E22" s="108"/>
      <c r="F22" s="108"/>
      <c r="G22" s="108"/>
      <c r="H22" s="109"/>
    </row>
    <row r="23" spans="1:9" ht="84" x14ac:dyDescent="0.3">
      <c r="A23" s="26" t="s">
        <v>23</v>
      </c>
      <c r="B23" s="26" t="s">
        <v>6</v>
      </c>
      <c r="C23" s="42" t="s">
        <v>20</v>
      </c>
      <c r="D23" s="43" t="s">
        <v>22</v>
      </c>
      <c r="E23" s="43" t="s">
        <v>24</v>
      </c>
      <c r="F23" s="42" t="s">
        <v>21</v>
      </c>
      <c r="G23" s="27"/>
      <c r="H23" s="26" t="s">
        <v>9</v>
      </c>
    </row>
    <row r="24" spans="1:9" ht="106.5" x14ac:dyDescent="0.3">
      <c r="A24" s="53">
        <v>1</v>
      </c>
      <c r="B24" s="59" t="s">
        <v>25</v>
      </c>
      <c r="C24" s="61">
        <v>1000</v>
      </c>
      <c r="D24" s="62">
        <v>1</v>
      </c>
      <c r="E24" s="53">
        <v>1</v>
      </c>
      <c r="F24" s="52">
        <f>C24*D24*E24</f>
        <v>1000</v>
      </c>
      <c r="G24" s="54" t="s">
        <v>26</v>
      </c>
      <c r="H24" s="59" t="s">
        <v>27</v>
      </c>
    </row>
    <row r="25" spans="1:9" ht="46.15" customHeight="1" x14ac:dyDescent="0.3">
      <c r="A25" s="53">
        <v>2</v>
      </c>
      <c r="B25" s="60" t="s">
        <v>28</v>
      </c>
      <c r="C25" s="63">
        <v>53212</v>
      </c>
      <c r="D25" s="62">
        <v>1</v>
      </c>
      <c r="E25" s="53">
        <v>1</v>
      </c>
      <c r="F25" s="52">
        <f>C25*D25*E25</f>
        <v>53212</v>
      </c>
      <c r="G25" s="54" t="s">
        <v>29</v>
      </c>
      <c r="H25" s="59" t="s">
        <v>30</v>
      </c>
      <c r="I25" s="58" t="s">
        <v>31</v>
      </c>
    </row>
    <row r="26" spans="1:9" ht="46.15" customHeight="1" x14ac:dyDescent="0.3">
      <c r="A26" s="53">
        <v>3</v>
      </c>
      <c r="B26" s="60" t="s">
        <v>32</v>
      </c>
      <c r="C26" s="64">
        <v>1348.829334</v>
      </c>
      <c r="D26" s="62">
        <v>1</v>
      </c>
      <c r="E26" s="62">
        <v>2</v>
      </c>
      <c r="F26" s="52">
        <f>C26*D26*E26</f>
        <v>2697.658668</v>
      </c>
      <c r="G26" s="54" t="s">
        <v>33</v>
      </c>
      <c r="H26" s="65" t="s">
        <v>34</v>
      </c>
      <c r="I26" s="66"/>
    </row>
    <row r="27" spans="1:9" ht="25.15" customHeight="1" x14ac:dyDescent="0.3">
      <c r="A27" s="110" t="s">
        <v>35</v>
      </c>
      <c r="B27" s="111"/>
      <c r="C27" s="111"/>
      <c r="D27" s="111"/>
      <c r="E27" s="111"/>
      <c r="F27" s="49">
        <f>SUM(F24:F26)</f>
        <v>56909.658668000004</v>
      </c>
      <c r="G27" s="50"/>
      <c r="H27" s="49"/>
    </row>
    <row r="28" spans="1:9" ht="25.15" customHeight="1" x14ac:dyDescent="0.3">
      <c r="A28" s="107">
        <v>0</v>
      </c>
      <c r="B28" s="108"/>
      <c r="C28" s="108"/>
      <c r="D28" s="108"/>
      <c r="E28" s="108"/>
      <c r="F28" s="108"/>
      <c r="G28" s="108"/>
      <c r="H28" s="109"/>
    </row>
    <row r="29" spans="1:9" ht="87" x14ac:dyDescent="0.3">
      <c r="A29" s="26" t="s">
        <v>36</v>
      </c>
      <c r="B29" s="26" t="s">
        <v>6</v>
      </c>
      <c r="C29" s="42" t="s">
        <v>20</v>
      </c>
      <c r="D29" s="43" t="s">
        <v>37</v>
      </c>
      <c r="E29" s="43" t="s">
        <v>38</v>
      </c>
      <c r="F29" s="42" t="s">
        <v>21</v>
      </c>
      <c r="G29" s="27"/>
      <c r="H29" s="26" t="s">
        <v>9</v>
      </c>
    </row>
    <row r="30" spans="1:9" ht="56.5" customHeight="1" x14ac:dyDescent="0.3">
      <c r="A30" s="51">
        <v>1</v>
      </c>
      <c r="B30" s="67" t="s">
        <v>39</v>
      </c>
      <c r="C30" s="68">
        <v>2000</v>
      </c>
      <c r="D30" s="69">
        <v>0</v>
      </c>
      <c r="E30" s="45">
        <v>5</v>
      </c>
      <c r="F30" s="46">
        <f>C30*D30*E30</f>
        <v>0</v>
      </c>
      <c r="G30" s="47" t="s">
        <v>71</v>
      </c>
      <c r="H30" s="70" t="s">
        <v>58</v>
      </c>
      <c r="I30" s="71" t="s">
        <v>40</v>
      </c>
    </row>
    <row r="31" spans="1:9" ht="64.5" x14ac:dyDescent="0.3">
      <c r="A31" s="53">
        <v>2</v>
      </c>
      <c r="B31" s="67" t="s">
        <v>60</v>
      </c>
      <c r="C31" s="46">
        <v>9500</v>
      </c>
      <c r="D31" s="45">
        <v>0</v>
      </c>
      <c r="E31" s="45">
        <v>1</v>
      </c>
      <c r="F31" s="46">
        <f>C31*D31*E31</f>
        <v>0</v>
      </c>
      <c r="G31" s="47" t="s">
        <v>41</v>
      </c>
      <c r="H31" s="44" t="s">
        <v>59</v>
      </c>
      <c r="I31" s="72"/>
    </row>
    <row r="32" spans="1:9" ht="52.5" customHeight="1" x14ac:dyDescent="0.3">
      <c r="A32" s="51">
        <v>4</v>
      </c>
      <c r="B32" s="31" t="s">
        <v>42</v>
      </c>
      <c r="C32" s="64">
        <v>200</v>
      </c>
      <c r="D32" s="53">
        <v>0</v>
      </c>
      <c r="E32" s="53">
        <v>2</v>
      </c>
      <c r="F32" s="56">
        <f>C32*D32*E32</f>
        <v>0</v>
      </c>
      <c r="G32" s="57" t="s">
        <v>43</v>
      </c>
      <c r="H32" s="73" t="s">
        <v>44</v>
      </c>
    </row>
    <row r="33" spans="1:10" ht="52.5" customHeight="1" x14ac:dyDescent="0.3">
      <c r="A33" s="51">
        <v>5</v>
      </c>
      <c r="B33" s="74" t="s">
        <v>61</v>
      </c>
      <c r="C33" s="48">
        <v>200</v>
      </c>
      <c r="D33" s="45">
        <v>0</v>
      </c>
      <c r="E33" s="45">
        <v>2</v>
      </c>
      <c r="F33" s="46">
        <f>C33*D33*E33</f>
        <v>0</v>
      </c>
      <c r="G33" s="47" t="s">
        <v>45</v>
      </c>
      <c r="H33" s="75" t="s">
        <v>66</v>
      </c>
    </row>
    <row r="34" spans="1:10" ht="56" customHeight="1" x14ac:dyDescent="0.3">
      <c r="A34" s="110" t="s">
        <v>46</v>
      </c>
      <c r="B34" s="111"/>
      <c r="C34" s="111"/>
      <c r="D34" s="111"/>
      <c r="E34" s="111"/>
      <c r="F34" s="49">
        <f>SUM(F30:F33)</f>
        <v>0</v>
      </c>
      <c r="G34" s="50"/>
      <c r="H34" s="49"/>
    </row>
    <row r="35" spans="1:10" ht="25.15" customHeight="1" x14ac:dyDescent="0.3">
      <c r="A35" s="107"/>
      <c r="B35" s="108"/>
      <c r="C35" s="108"/>
      <c r="D35" s="108"/>
      <c r="E35" s="108"/>
      <c r="F35" s="108"/>
      <c r="G35" s="108"/>
      <c r="H35" s="109"/>
    </row>
    <row r="36" spans="1:10" ht="25.15" customHeight="1" x14ac:dyDescent="0.3">
      <c r="A36" s="107"/>
      <c r="B36" s="108"/>
      <c r="C36" s="108"/>
      <c r="D36" s="108"/>
      <c r="E36" s="108"/>
      <c r="F36" s="108"/>
      <c r="G36" s="108"/>
      <c r="H36" s="109"/>
    </row>
    <row r="37" spans="1:10" ht="87" x14ac:dyDescent="0.3">
      <c r="A37" s="26" t="s">
        <v>47</v>
      </c>
      <c r="B37" s="26" t="s">
        <v>6</v>
      </c>
      <c r="C37" s="42" t="s">
        <v>20</v>
      </c>
      <c r="D37" s="43" t="s">
        <v>37</v>
      </c>
      <c r="E37" s="43" t="s">
        <v>38</v>
      </c>
      <c r="F37" s="42" t="s">
        <v>21</v>
      </c>
      <c r="G37" s="27"/>
      <c r="H37" s="26" t="s">
        <v>9</v>
      </c>
    </row>
    <row r="38" spans="1:10" ht="33" customHeight="1" x14ac:dyDescent="0.3">
      <c r="A38" s="76"/>
      <c r="B38" s="114" t="s">
        <v>48</v>
      </c>
      <c r="C38" s="115"/>
      <c r="D38" s="115"/>
      <c r="E38" s="115"/>
      <c r="F38" s="115"/>
      <c r="G38" s="115"/>
      <c r="H38" s="116"/>
    </row>
    <row r="39" spans="1:10" ht="46.5" customHeight="1" x14ac:dyDescent="0.3">
      <c r="A39" s="53">
        <v>1</v>
      </c>
      <c r="B39" s="55" t="s">
        <v>49</v>
      </c>
      <c r="C39" s="46">
        <f>I39</f>
        <v>843636.5</v>
      </c>
      <c r="D39" s="53">
        <v>1</v>
      </c>
      <c r="E39" s="77" t="s">
        <v>72</v>
      </c>
      <c r="F39" s="56">
        <f>C39*E39</f>
        <v>6749.0920000000006</v>
      </c>
      <c r="G39" s="57" t="s">
        <v>50</v>
      </c>
      <c r="H39" s="55" t="s">
        <v>51</v>
      </c>
      <c r="I39" s="3">
        <v>843636.5</v>
      </c>
      <c r="J39" s="3">
        <v>843635.9</v>
      </c>
    </row>
    <row r="40" spans="1:10" ht="33.75" customHeight="1" x14ac:dyDescent="0.3">
      <c r="A40" s="110" t="s">
        <v>52</v>
      </c>
      <c r="B40" s="111"/>
      <c r="C40" s="111"/>
      <c r="D40" s="111"/>
      <c r="E40" s="111"/>
      <c r="F40" s="49">
        <f>SUM(F39:F39)</f>
        <v>6749.0920000000006</v>
      </c>
      <c r="G40" s="50"/>
      <c r="H40" s="49"/>
    </row>
    <row r="41" spans="1:10" x14ac:dyDescent="0.3">
      <c r="A41" s="107"/>
      <c r="B41" s="108"/>
      <c r="C41" s="108"/>
      <c r="D41" s="108"/>
      <c r="E41" s="108"/>
      <c r="F41" s="108"/>
      <c r="G41" s="108"/>
      <c r="H41" s="109"/>
    </row>
    <row r="42" spans="1:10" ht="84" x14ac:dyDescent="0.3">
      <c r="A42" s="26" t="s">
        <v>53</v>
      </c>
      <c r="B42" s="26" t="s">
        <v>6</v>
      </c>
      <c r="C42" s="42" t="s">
        <v>20</v>
      </c>
      <c r="D42" s="43" t="s">
        <v>22</v>
      </c>
      <c r="E42" s="43" t="s">
        <v>54</v>
      </c>
      <c r="F42" s="42" t="s">
        <v>21</v>
      </c>
      <c r="G42" s="27"/>
      <c r="H42" s="26" t="s">
        <v>9</v>
      </c>
    </row>
    <row r="43" spans="1:10" ht="46.5" customHeight="1" x14ac:dyDescent="0.3">
      <c r="A43" s="53">
        <v>1</v>
      </c>
      <c r="B43" s="55" t="s">
        <v>55</v>
      </c>
      <c r="C43" s="56">
        <f>F27+F34+F40</f>
        <v>63658.750668000008</v>
      </c>
      <c r="D43" s="53">
        <v>1</v>
      </c>
      <c r="E43" s="78">
        <v>0.06</v>
      </c>
      <c r="F43" s="56">
        <f>C43*D43*E43</f>
        <v>3819.5250400800005</v>
      </c>
      <c r="G43" s="57"/>
      <c r="H43" s="55" t="s">
        <v>56</v>
      </c>
    </row>
    <row r="44" spans="1:10" ht="70.150000000000006" customHeight="1" x14ac:dyDescent="0.3">
      <c r="A44" s="110" t="s">
        <v>57</v>
      </c>
      <c r="B44" s="111"/>
      <c r="C44" s="111"/>
      <c r="D44" s="111"/>
      <c r="E44" s="111"/>
      <c r="F44" s="49">
        <f>SUM(F43)</f>
        <v>3819.5250400800005</v>
      </c>
      <c r="G44" s="50"/>
      <c r="H44" s="49"/>
    </row>
  </sheetData>
  <mergeCells count="27">
    <mergeCell ref="A2:H2"/>
    <mergeCell ref="B11:H11"/>
    <mergeCell ref="B13:C13"/>
    <mergeCell ref="D13:E13"/>
    <mergeCell ref="B14:C14"/>
    <mergeCell ref="D14:E14"/>
    <mergeCell ref="A22:H22"/>
    <mergeCell ref="B15:C15"/>
    <mergeCell ref="D15:E15"/>
    <mergeCell ref="B16:C16"/>
    <mergeCell ref="D16:E16"/>
    <mergeCell ref="B17:C17"/>
    <mergeCell ref="D17:E17"/>
    <mergeCell ref="B18:C18"/>
    <mergeCell ref="D18:E18"/>
    <mergeCell ref="A19:C19"/>
    <mergeCell ref="D19:E19"/>
    <mergeCell ref="A21:H21"/>
    <mergeCell ref="A40:E40"/>
    <mergeCell ref="A41:H41"/>
    <mergeCell ref="A44:E44"/>
    <mergeCell ref="A27:E27"/>
    <mergeCell ref="A28:H28"/>
    <mergeCell ref="A34:E34"/>
    <mergeCell ref="A35:H35"/>
    <mergeCell ref="A36:H36"/>
    <mergeCell ref="B38:H38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结算5月</vt:lpstr>
      <vt:lpstr>结算12月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2025-04-03T02:09:35Z</dcterms:created>
  <dcterms:modified xsi:type="dcterms:W3CDTF">2026-01-27T04:18:47Z</dcterms:modified>
</cp:coreProperties>
</file>