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报价!$A$1:$G$118</definedName>
    <definedName name="_xlnm.Print_Area">#REF!</definedName>
    <definedName name="v">#REF!</definedName>
    <definedName name="xm">[4]伦敦办明细!$A$299:$A$312</definedName>
  </definedNames>
  <calcPr calcId="125725"/>
</workbook>
</file>

<file path=xl/calcChain.xml><?xml version="1.0" encoding="utf-8"?>
<calcChain xmlns="http://schemas.openxmlformats.org/spreadsheetml/2006/main">
  <c r="F109" i="9"/>
  <c r="F108"/>
  <c r="F107"/>
  <c r="F106"/>
  <c r="F110" s="1"/>
  <c r="D17" s="1"/>
  <c r="F101"/>
  <c r="F100"/>
  <c r="F99"/>
  <c r="F98"/>
  <c r="F97"/>
  <c r="F96"/>
  <c r="F102" s="1"/>
  <c r="D16" s="1"/>
  <c r="F95"/>
  <c r="F94"/>
  <c r="F90"/>
  <c r="F89"/>
  <c r="F88"/>
  <c r="F87"/>
  <c r="F86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0"/>
  <c r="F39"/>
  <c r="F38"/>
  <c r="F37"/>
  <c r="F36"/>
  <c r="F32"/>
  <c r="F31"/>
  <c r="F30"/>
  <c r="F25"/>
  <c r="F24"/>
  <c r="F105" i="3"/>
  <c r="F104"/>
  <c r="F101"/>
  <c r="F100"/>
  <c r="F99"/>
  <c r="F98"/>
  <c r="F97"/>
  <c r="F94"/>
  <c r="F93"/>
  <c r="C93"/>
  <c r="F90"/>
  <c r="F89"/>
  <c r="F88"/>
  <c r="F87"/>
  <c r="F86"/>
  <c r="F85"/>
  <c r="F84"/>
  <c r="F83"/>
  <c r="F82"/>
  <c r="F81"/>
  <c r="F78"/>
  <c r="F77"/>
  <c r="F76"/>
  <c r="F75"/>
  <c r="F74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39"/>
  <c r="F38"/>
  <c r="F37"/>
  <c r="F36"/>
  <c r="F35"/>
  <c r="F34"/>
  <c r="F31"/>
  <c r="F30"/>
  <c r="F29"/>
  <c r="F26"/>
  <c r="F25"/>
  <c r="F24"/>
  <c r="D20"/>
  <c r="D19"/>
  <c r="D18"/>
  <c r="D17"/>
  <c r="D16"/>
  <c r="D15"/>
  <c r="D14"/>
  <c r="D13"/>
  <c r="D12"/>
  <c r="D11"/>
  <c r="F33" i="9" l="1"/>
  <c r="D12" s="1"/>
  <c r="F91"/>
  <c r="D15" s="1"/>
  <c r="F83"/>
  <c r="D14" s="1"/>
  <c r="F42"/>
  <c r="D13" s="1"/>
  <c r="F27"/>
  <c r="D11" s="1"/>
  <c r="C113" l="1"/>
  <c r="F113" s="1"/>
  <c r="F114" s="1"/>
  <c r="D18" s="1"/>
  <c r="C117" l="1"/>
  <c r="F117" s="1"/>
  <c r="D19" l="1"/>
  <c r="D20" s="1"/>
  <c r="F118"/>
</calcChain>
</file>

<file path=xl/sharedStrings.xml><?xml version="1.0" encoding="utf-8"?>
<sst xmlns="http://schemas.openxmlformats.org/spreadsheetml/2006/main" count="445" uniqueCount="306">
  <si>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</si>
  <si>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</si>
  <si>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</si>
  <si>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</si>
  <si>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</si>
  <si>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</si>
  <si>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</si>
  <si>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</si>
  <si>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</si>
  <si>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</si>
  <si>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</si>
  <si>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</si>
  <si>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</si>
  <si>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</si>
  <si>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</si>
  <si>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</si>
  <si>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</si>
  <si>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</si>
  <si>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</si>
  <si>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</si>
  <si>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</si>
  <si>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</si>
  <si>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</si>
  <si>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</si>
  <si>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</si>
  <si>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</si>
  <si>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</si>
  <si>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</si>
  <si>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</si>
  <si>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</si>
  <si>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</si>
  <si>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</si>
  <si>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</si>
  <si>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</si>
  <si>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</si>
  <si>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</si>
  <si>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</si>
  <si>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</si>
  <si>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</si>
  <si>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</si>
  <si>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</si>
  <si>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</si>
  <si>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</si>
  <si>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</si>
  <si>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</si>
  <si>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</si>
  <si>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</si>
  <si>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</si>
  <si>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</si>
  <si>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</si>
  <si>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</si>
  <si>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</si>
  <si>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</si>
  <si>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</si>
  <si>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</si>
  <si>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</si>
  <si>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</si>
  <si>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</si>
  <si>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</si>
  <si>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</si>
  <si>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</si>
  <si>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</si>
  <si>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</si>
  <si>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</si>
  <si>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</si>
  <si>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</si>
  <si>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</si>
  <si>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</si>
  <si>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</si>
  <si>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</si>
  <si>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</si>
  <si>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</si>
  <si>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</si>
  <si>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</si>
  <si>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</si>
  <si>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</si>
  <si>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</si>
  <si>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</si>
  <si>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</si>
  <si>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</si>
  <si>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</si>
  <si>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</si>
  <si>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</si>
  <si>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</si>
  <si>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</si>
  <si>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</si>
  <si>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</si>
  <si>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</si>
  <si>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</si>
  <si>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</si>
  <si>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</si>
  <si>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</si>
  <si>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</si>
  <si>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</si>
  <si>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</si>
  <si>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</si>
  <si>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</si>
  <si>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</si>
  <si>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</si>
  <si>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</si>
  <si>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</si>
  <si>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</si>
  <si>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</si>
  <si>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</si>
  <si>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</si>
  <si>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</si>
  <si>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</si>
  <si>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</si>
  <si>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</si>
  <si>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</si>
  <si>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</si>
  <si>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</si>
  <si>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</si>
  <si>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</si>
  <si>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</si>
  <si>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</si>
  <si>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</si>
  <si>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</si>
  <si>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</si>
  <si>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</si>
  <si>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</si>
  <si>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</si>
  <si>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</si>
  <si>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</si>
  <si>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</si>
  <si>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</si>
  <si>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</si>
  <si>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</si>
  <si>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</si>
  <si>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</si>
  <si>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</si>
  <si>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</si>
  <si>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</si>
  <si>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</si>
  <si>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</si>
  <si>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</si>
  <si>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</si>
  <si>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</si>
  <si>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</si>
  <si>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</si>
  <si>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</si>
  <si>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</si>
  <si>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</si>
  <si>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</si>
  <si>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</si>
  <si>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</si>
  <si>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</si>
  <si>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</si>
  <si>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</si>
  <si>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</si>
  <si>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</si>
  <si>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</si>
  <si>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</si>
  <si>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</si>
  <si>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</si>
  <si>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</si>
  <si>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</si>
  <si>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</si>
  <si>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</si>
  <si>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</si>
  <si>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</si>
  <si>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</si>
  <si>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</si>
  <si>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</si>
  <si>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</si>
  <si>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</si>
  <si>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</si>
  <si>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</si>
  <si>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</si>
  <si>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</si>
  <si>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</si>
  <si>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</si>
  <si>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</si>
  <si>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</si>
  <si>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Project Name:        2018 BMW Warranty Conference</t>
  </si>
  <si>
    <t>Project Date:        Sep，2018</t>
  </si>
  <si>
    <t>Agency Name:   Comfort International M.I.C.E.Service CO.,LTD</t>
  </si>
  <si>
    <t>Agency Address:Rm.1510,Ruichen Int'l Center,No.13 Nongzhanguan South Rd.,Chaoyang District,Beijing.</t>
  </si>
  <si>
    <t>Contact Info.:       Zhonglan13910193620 zhonglan@cct.cn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</si>
  <si>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</si>
  <si>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</si>
  <si>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</si>
  <si>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</si>
  <si>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</si>
  <si>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</si>
  <si>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Meeting Room
会场</t>
  </si>
  <si>
    <t>Food &amp; Beverage
餐饮</t>
  </si>
  <si>
    <t>Set up &amp; Decoration
搭建</t>
  </si>
  <si>
    <t>Staff 
人员</t>
  </si>
  <si>
    <t>Material
物料</t>
  </si>
  <si>
    <t>Agency Travel Cost
差旅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</si>
  <si>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</si>
  <si>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</si>
  <si>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</si>
  <si>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</si>
  <si>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</si>
  <si>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</si>
  <si>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</si>
  <si>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</si>
  <si>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</si>
  <si>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</si>
  <si>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Shuttle Bus-45Seats
45座大巴车</t>
  </si>
  <si>
    <t>接机或接站</t>
  </si>
  <si>
    <t>送机或送站</t>
  </si>
  <si>
    <t>B. Meeting Room
会场</t>
  </si>
  <si>
    <t xml:space="preserve">Venue hire
场地租用 </t>
  </si>
  <si>
    <r>
      <rPr>
        <sz val="10"/>
        <rFont val="宋体"/>
        <family val="3"/>
        <charset val="134"/>
      </rPr>
      <t>主会场，搭建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彩排，可容纳</t>
    </r>
    <r>
      <rPr>
        <sz val="10"/>
        <rFont val="BMW Group Condensed"/>
        <family val="1"/>
      </rPr>
      <t>325</t>
    </r>
    <r>
      <rPr>
        <sz val="10"/>
        <rFont val="宋体"/>
        <family val="3"/>
        <charset val="134"/>
      </rPr>
      <t>人参会的会场，下午将大会场分为</t>
    </r>
    <r>
      <rPr>
        <sz val="10"/>
        <rFont val="BMW Group Condensed"/>
        <family val="1"/>
      </rPr>
      <t>3</t>
    </r>
    <r>
      <rPr>
        <sz val="10"/>
        <rFont val="宋体"/>
        <family val="3"/>
        <charset val="134"/>
      </rPr>
      <t>个小会场进行分组讨论，桂林香格里拉酒店</t>
    </r>
  </si>
  <si>
    <t xml:space="preserve">Venue hire
分会场场地租用 </t>
  </si>
  <si>
    <t>增加1分会场</t>
  </si>
  <si>
    <t>Venue hire 提前入场布展</t>
  </si>
  <si>
    <t>提前一天布展，布展当晚8点需要进行会议彩排。</t>
  </si>
  <si>
    <t>C. F&amp;B
餐饮</t>
  </si>
  <si>
    <t>Buffet
自助晚餐</t>
  </si>
  <si>
    <t>12,13日晚在酒店凭餐券用自助餐</t>
  </si>
  <si>
    <t>13,14日会议午餐(酒店内)</t>
  </si>
  <si>
    <t>Gala Dinner
晚宴</t>
  </si>
  <si>
    <t>13,14日会议晚宴（酒店内桌餐）</t>
  </si>
  <si>
    <t>13,14日会议，上午下午各一次</t>
  </si>
  <si>
    <t>D. Set up &amp; Decoration
搭建</t>
  </si>
  <si>
    <t>APP platform 有手机报名及信息推送功能的 APP平台</t>
  </si>
  <si>
    <r>
      <rPr>
        <sz val="10"/>
        <rFont val="BMW Type Global Pro Regular"/>
        <family val="1"/>
      </rPr>
      <t>用户可以通过手机注册参会信息，同时</t>
    </r>
    <r>
      <rPr>
        <sz val="10"/>
        <rFont val="BMWTypeCondensedRegular"/>
        <family val="1"/>
      </rPr>
      <t>APP</t>
    </r>
    <r>
      <rPr>
        <sz val="10"/>
        <rFont val="BMW Type Global Pro Regular"/>
        <family val="1"/>
      </rPr>
      <t>也包含给报名用户推送新的信息的功能。同时具有填写调查问卷，抽奖，上传照片抽奖，晚宴现场互动（可以在大屏幕上显示大家上传的留言）——微信公众号报名系统</t>
    </r>
  </si>
  <si>
    <t>BMW 立体字</t>
  </si>
  <si>
    <t>2*1.2 密度板烤漆雕刻，底座2*0.3*0.2木龙骨框架内涵钢板密度板烤漆饰面</t>
  </si>
  <si>
    <t>云摄影平台</t>
  </si>
  <si>
    <t>摄影师可以实时上传所拍到的照片到公共平台</t>
  </si>
  <si>
    <t>Welcome and guidance
欢迎及指示牌</t>
  </si>
  <si>
    <t>指示牌，0.8m*2m；木结构裱相纸喷绘，双面。</t>
  </si>
  <si>
    <t>Main venue backdrop
会场主背板</t>
  </si>
  <si>
    <t>全LED屏，尺寸待定，背部遮挡，配重及支撑系统，中间屏幕和两侧屏幕可以同时播放不同内容，按照至少18m*4.5m制作；</t>
  </si>
  <si>
    <r>
      <rPr>
        <sz val="10"/>
        <rFont val="BMWTypeCondensedRegular"/>
        <family val="1"/>
      </rPr>
      <t>LED</t>
    </r>
    <r>
      <rPr>
        <sz val="10"/>
        <rFont val="宋体"/>
        <family val="3"/>
        <charset val="134"/>
      </rPr>
      <t>底座</t>
    </r>
  </si>
  <si>
    <t>1.2米高木结构，白色pvc表面</t>
  </si>
  <si>
    <t>Check-in background
签到背景（酒店大堂）</t>
  </si>
  <si>
    <t>木结构裱相纸喷绘，4m*3m*0.6m侧板，背部遮挡，配重及支撑系统</t>
  </si>
  <si>
    <t>Check-in background
签到背景（会场外）</t>
  </si>
  <si>
    <t xml:space="preserve">Flags                                                                                                   刀旗 </t>
  </si>
  <si>
    <r>
      <rPr>
        <sz val="10"/>
        <rFont val="宋体"/>
        <family val="3"/>
        <charset val="134"/>
      </rPr>
      <t>带旗杆和底座的喷绘旗布，放置于通完酒店大门道路两侧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底座要求为木质箱子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旗杆包在旗子内，</t>
    </r>
    <r>
      <rPr>
        <sz val="10"/>
        <color rgb="FFFF0000"/>
        <rFont val="宋体"/>
        <family val="3"/>
        <charset val="134"/>
      </rPr>
      <t>刀旗，总高</t>
    </r>
    <r>
      <rPr>
        <sz val="10"/>
        <color rgb="FFFF0000"/>
        <rFont val="BMW Group Condensed"/>
        <family val="1"/>
      </rPr>
      <t>3</t>
    </r>
    <r>
      <rPr>
        <sz val="10"/>
        <color rgb="FFFF0000"/>
        <rFont val="宋体"/>
        <family val="3"/>
        <charset val="134"/>
      </rPr>
      <t>米，底座尺寸</t>
    </r>
    <r>
      <rPr>
        <sz val="10"/>
        <color rgb="FFFF0000"/>
        <rFont val="BMW Group Condensed"/>
        <family val="1"/>
      </rPr>
      <t>50cm*50cm*50cm</t>
    </r>
  </si>
  <si>
    <t>Tablecloth                                                                 白色桌布椅套</t>
  </si>
  <si>
    <t>会场内所有座椅和桌布都要用白色</t>
  </si>
  <si>
    <t>Platform
定制讲台</t>
  </si>
  <si>
    <t>白色烤漆，BMW LOGO</t>
  </si>
  <si>
    <t xml:space="preserve">Stage rug 
舞台地毯 </t>
  </si>
  <si>
    <t>20m*5m，一级抓绒地毯，包含包边</t>
  </si>
  <si>
    <t>Project + screem                                                                 LED屏</t>
  </si>
  <si>
    <t>作为腰幕使用，与主屏同步</t>
  </si>
  <si>
    <t>TV set
舞台提示屏电视</t>
  </si>
  <si>
    <t>Studio director
控台设备</t>
  </si>
  <si>
    <t xml:space="preserve">Seamless switching equipment
无缝切换设备 </t>
  </si>
  <si>
    <r>
      <rPr>
        <sz val="10"/>
        <rFont val="BMWTypeCondensedRegular"/>
        <family val="1"/>
      </rPr>
      <t>watch out -</t>
    </r>
    <r>
      <rPr>
        <sz val="10"/>
        <rFont val="宋体"/>
        <family val="3"/>
        <charset val="134"/>
      </rPr>
      <t>分频器-3个</t>
    </r>
  </si>
  <si>
    <t>面光灯，575W，非PAR灯，</t>
  </si>
  <si>
    <t>Truss 架搭建</t>
  </si>
  <si>
    <t xml:space="preserve"> TL silicon
TL硅箱</t>
  </si>
  <si>
    <t>computer dimmer
电脑灯控台</t>
  </si>
  <si>
    <t>LED染色灯，PAR灯</t>
  </si>
  <si>
    <t>Follow spot                                                                            追光灯</t>
  </si>
  <si>
    <t xml:space="preserve">Computer design lamp                                           电脑图案灯 </t>
  </si>
  <si>
    <t>Pearl                                                                                               调光台 2010</t>
  </si>
  <si>
    <t>卡拉OK机</t>
  </si>
  <si>
    <t xml:space="preserve">logo spotlight                                                                    logo射灯 </t>
  </si>
  <si>
    <r>
      <rPr>
        <sz val="10"/>
        <rFont val="BMW Group Condensed"/>
        <family val="1"/>
      </rPr>
      <t>Ctm Ɛ215</t>
    </r>
    <r>
      <rPr>
        <sz val="10"/>
        <color indexed="8"/>
        <rFont val="BMW Group Condensed"/>
        <family val="1"/>
      </rPr>
      <t>频音箱</t>
    </r>
  </si>
  <si>
    <r>
      <rPr>
        <sz val="10"/>
        <color indexed="8"/>
        <rFont val="BMW Group Condensed"/>
        <family val="1"/>
      </rPr>
      <t>FHOON S218双18寸超低音音箱</t>
    </r>
  </si>
  <si>
    <r>
      <rPr>
        <sz val="10"/>
        <rFont val="BMW Group Condensed"/>
        <family val="1"/>
      </rPr>
      <t>ESS CS12</t>
    </r>
    <r>
      <rPr>
        <sz val="10"/>
        <color indexed="8"/>
        <rFont val="BMW Group Condensed"/>
        <family val="1"/>
      </rPr>
      <t>返送音箱</t>
    </r>
  </si>
  <si>
    <r>
      <rPr>
        <sz val="10"/>
        <color indexed="8"/>
        <rFont val="BMW Group Condensed"/>
        <family val="1"/>
      </rPr>
      <t>以上音箱配套功放ESS5001</t>
    </r>
  </si>
  <si>
    <r>
      <rPr>
        <sz val="10"/>
        <rFont val="BMW Group Condensed"/>
        <family val="1"/>
      </rPr>
      <t>mackie onyx24.4</t>
    </r>
    <r>
      <rPr>
        <sz val="10"/>
        <color indexed="8"/>
        <rFont val="BMW Group Condensed"/>
        <family val="1"/>
      </rPr>
      <t>调音台</t>
    </r>
  </si>
  <si>
    <r>
      <rPr>
        <sz val="10"/>
        <color indexed="8"/>
        <rFont val="BMW Group Condensed"/>
        <family val="1"/>
      </rPr>
      <t>AHSLY 2031均衡器</t>
    </r>
  </si>
  <si>
    <r>
      <rPr>
        <sz val="10"/>
        <color indexed="8"/>
        <rFont val="BMW Group Condensed"/>
        <family val="1"/>
      </rPr>
      <t>Hz DSC-2数字系统处理器</t>
    </r>
  </si>
  <si>
    <r>
      <rPr>
        <sz val="10"/>
        <color indexed="8"/>
        <rFont val="BMW Group Condensed"/>
        <family val="1"/>
      </rPr>
      <t>MIPRO 707无线手持麦连天放</t>
    </r>
  </si>
  <si>
    <t>HiroSys Di Box</t>
  </si>
  <si>
    <t>Two way radio                  会场工作人员无线对讲机</t>
  </si>
  <si>
    <t>Transportation of setup material
搭建物流</t>
  </si>
  <si>
    <t>Manpower for setup working staff
搭建人工</t>
  </si>
  <si>
    <t>E. Staff
人员</t>
  </si>
  <si>
    <t>Photography
摄影</t>
  </si>
  <si>
    <t>2人*2天</t>
  </si>
  <si>
    <t>Camera
摄像</t>
  </si>
  <si>
    <t>Video Edite                                                                        视频剪辑</t>
  </si>
  <si>
    <r>
      <rPr>
        <sz val="10"/>
        <rFont val="BMW Group Condensed"/>
        <family val="1"/>
      </rPr>
      <t>Hostesses                                                                                      礼仪</t>
    </r>
    <r>
      <rPr>
        <sz val="12"/>
        <rFont val="BMW Group Condensed"/>
        <family val="1"/>
      </rPr>
      <t xml:space="preserve"> </t>
    </r>
  </si>
  <si>
    <t xml:space="preserve">Special show - band                                                         特色节目表演-乐队 </t>
  </si>
  <si>
    <t>每天：1支乐队伴奏贯穿晚宴全场，6人舞蹈表演两个节目，单人或双人表演1个</t>
  </si>
  <si>
    <t>F.Material
物料</t>
  </si>
  <si>
    <t>Badge胸卡</t>
  </si>
  <si>
    <t>pvc材质，BMW定制胸卡带</t>
  </si>
  <si>
    <t xml:space="preserve">Table card桌卡 </t>
  </si>
  <si>
    <t>Rostrum table flower 
讲台花</t>
  </si>
  <si>
    <t>白色紧簇，宝马标准</t>
  </si>
  <si>
    <t>Registration desk flower签到桌花</t>
  </si>
  <si>
    <t xml:space="preserve">Mic Board 手持麦克风牌 </t>
  </si>
  <si>
    <t>pvc材质</t>
  </si>
  <si>
    <t>Pickup Board接机牌</t>
  </si>
  <si>
    <t>Coupon                                                                                                日程安排，餐券等</t>
  </si>
  <si>
    <t>日程安排，餐券、等一体的折页</t>
  </si>
  <si>
    <t>design expense
设计费</t>
  </si>
  <si>
    <t>H.Agency Travel Cost
差旅</t>
  </si>
  <si>
    <t>交通5人</t>
  </si>
  <si>
    <r>
      <rPr>
        <sz val="10"/>
        <color rgb="FFFF0000"/>
        <rFont val="BMW Group Condensed"/>
        <family val="1"/>
      </rPr>
      <t>3</t>
    </r>
    <r>
      <rPr>
        <sz val="10"/>
        <color rgb="FFFF0000"/>
        <rFont val="宋体"/>
        <family val="3"/>
        <charset val="134"/>
      </rPr>
      <t>间房</t>
    </r>
    <r>
      <rPr>
        <sz val="10"/>
        <color rgb="FFFF0000"/>
        <rFont val="BMW Group Condensed"/>
        <family val="1"/>
      </rPr>
      <t>*5</t>
    </r>
    <r>
      <rPr>
        <sz val="10"/>
        <color rgb="FFFF0000"/>
        <rFont val="宋体"/>
        <family val="3"/>
        <charset val="134"/>
      </rPr>
      <t>天</t>
    </r>
  </si>
  <si>
    <t>现场协调人员
On site coordinator</t>
  </si>
  <si>
    <t>共5人</t>
  </si>
  <si>
    <t>H. Agency Travel Cost
差旅</t>
  </si>
  <si>
    <t>I.Service Charge
服务费</t>
  </si>
  <si>
    <t>General business tax invoices (non VAT invoices)
普通营业税会议费发票（非增值税专用发票）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</si>
  <si>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</si>
  <si>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</si>
  <si>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</si>
  <si>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</si>
  <si>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</si>
  <si>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r>
      <rPr>
        <sz val="10"/>
        <rFont val="宋体"/>
        <family val="3"/>
        <charset val="134"/>
      </rPr>
      <t>红酒</t>
    </r>
    <r>
      <rPr>
        <sz val="10"/>
        <rFont val="BMW Group Condensed"/>
        <family val="1"/>
      </rPr>
      <t>120</t>
    </r>
    <r>
      <rPr>
        <sz val="10"/>
        <rFont val="宋体"/>
        <family val="3"/>
        <charset val="134"/>
      </rPr>
      <t>瓶</t>
    </r>
    <r>
      <rPr>
        <sz val="10"/>
        <rFont val="BMW Group Condensed"/>
        <family val="1"/>
      </rPr>
      <t xml:space="preserve"> </t>
    </r>
    <r>
      <rPr>
        <sz val="10"/>
        <rFont val="宋体"/>
        <family val="3"/>
        <charset val="134"/>
      </rPr>
      <t>，啤酒</t>
    </r>
    <r>
      <rPr>
        <sz val="10"/>
        <rFont val="BMW Group Condensed"/>
        <family val="1"/>
      </rPr>
      <t>350</t>
    </r>
    <r>
      <rPr>
        <sz val="10"/>
        <rFont val="宋体"/>
        <family val="3"/>
        <charset val="134"/>
      </rPr>
      <t>瓶，饮料</t>
    </r>
    <r>
      <rPr>
        <sz val="10"/>
        <rFont val="BMW Group Condensed"/>
        <family val="1"/>
      </rPr>
      <t>100</t>
    </r>
    <r>
      <rPr>
        <sz val="10"/>
        <rFont val="宋体"/>
        <family val="3"/>
        <charset val="134"/>
      </rPr>
      <t>瓶</t>
    </r>
    <r>
      <rPr>
        <sz val="10"/>
        <rFont val="BMW Group Condensed"/>
        <family val="1"/>
      </rPr>
      <t xml:space="preserve"> </t>
    </r>
    <r>
      <rPr>
        <sz val="10"/>
        <rFont val="宋体"/>
        <family val="3"/>
        <charset val="134"/>
      </rPr>
      <t>共</t>
    </r>
    <r>
      <rPr>
        <sz val="10"/>
        <rFont val="BMW Group Condensed"/>
        <family val="1"/>
      </rPr>
      <t>2</t>
    </r>
    <r>
      <rPr>
        <sz val="10"/>
        <rFont val="宋体"/>
        <family val="3"/>
        <charset val="134"/>
      </rPr>
      <t>天的酒水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超市采购</t>
    </r>
    <r>
      <rPr>
        <sz val="10"/>
        <rFont val="BMW Group Condensed"/>
        <family val="1"/>
      </rPr>
      <t>,</t>
    </r>
    <r>
      <rPr>
        <sz val="10"/>
        <rFont val="宋体"/>
        <family val="3"/>
        <charset val="134"/>
      </rPr>
      <t>红酒不能低于</t>
    </r>
    <r>
      <rPr>
        <sz val="10"/>
        <rFont val="BMW Group Condensed"/>
        <family val="1"/>
      </rPr>
      <t>150</t>
    </r>
    <r>
      <rPr>
        <sz val="10"/>
        <rFont val="宋体"/>
        <family val="3"/>
        <charset val="134"/>
      </rPr>
      <t>元</t>
    </r>
    <r>
      <rPr>
        <sz val="10"/>
        <rFont val="BMW Group Condensed"/>
        <family val="1"/>
      </rPr>
      <t xml:space="preserve">. </t>
    </r>
    <phoneticPr fontId="63" type="noConversion"/>
  </si>
  <si>
    <t>Quotation Date:      2018.6.22</t>
    <phoneticPr fontId="63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</si>
</sst>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2" formatCode="_(&quot;$&quot;* #,##0.00_);_(&quot;$&quot;* \(#,##0.00\);_(&quot;$&quot;* &quot;-&quot;??_);_(@_)"/>
    <numFmt numFmtId="183" formatCode="0_);[Red]\(0\)"/>
    <numFmt numFmtId="184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BMW Group Condensed"/>
      <family val="1"/>
    </font>
    <font>
      <sz val="10"/>
      <color rgb="FF000000"/>
      <name val="BMW Group Condensed"/>
      <family val="1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0"/>
      <name val="BMW Type Global Pro Regular"/>
      <family val="1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4" fillId="9" borderId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6" fontId="38" fillId="18" borderId="0">
      <alignment vertical="center"/>
    </xf>
    <xf numFmtId="0" fontId="42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46" fillId="4" borderId="37">
      <alignment vertical="center"/>
    </xf>
    <xf numFmtId="176" fontId="38" fillId="15" borderId="0">
      <alignment vertical="center"/>
    </xf>
    <xf numFmtId="176" fontId="34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34" fillId="11" borderId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7" fillId="0" borderId="0">
      <alignment vertical="center"/>
    </xf>
    <xf numFmtId="176" fontId="34" fillId="15" borderId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6" fontId="38" fillId="11" borderId="0">
      <alignment vertical="center"/>
    </xf>
    <xf numFmtId="176" fontId="34" fillId="10" borderId="0">
      <alignment vertical="center"/>
    </xf>
    <xf numFmtId="176" fontId="47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4" fillId="9" borderId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0" borderId="35" applyNumberFormat="0" applyFill="0" applyAlignment="0" applyProtection="0">
      <alignment vertical="center"/>
    </xf>
    <xf numFmtId="176" fontId="34" fillId="10" borderId="0">
      <alignment vertical="center"/>
    </xf>
    <xf numFmtId="176" fontId="34" fillId="15" borderId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9" borderId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176" fontId="34" fillId="9" borderId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2" borderId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4" fillId="12" borderId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6" fontId="38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176" fontId="34" fillId="11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8" fillId="14" borderId="0">
      <alignment vertical="center"/>
    </xf>
    <xf numFmtId="176" fontId="34" fillId="11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34" fillId="11" borderId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176" fontId="34" fillId="13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38" fillId="15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4" fillId="9" borderId="0">
      <alignment vertical="center"/>
    </xf>
    <xf numFmtId="176" fontId="39" fillId="0" borderId="34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4" fillId="9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4" fillId="0" borderId="0">
      <alignment vertical="center"/>
    </xf>
    <xf numFmtId="176" fontId="3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8" fillId="15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6" fontId="38" fillId="15" borderId="0">
      <alignment vertical="center"/>
    </xf>
    <xf numFmtId="176" fontId="34" fillId="14" borderId="0">
      <alignment vertical="center"/>
    </xf>
    <xf numFmtId="0" fontId="34" fillId="11" borderId="0" applyNumberFormat="0" applyBorder="0" applyAlignment="0" applyProtection="0">
      <alignment vertical="center"/>
    </xf>
    <xf numFmtId="176" fontId="34" fillId="14" borderId="0">
      <alignment vertical="center"/>
    </xf>
    <xf numFmtId="176" fontId="34" fillId="11" borderId="0">
      <alignment vertical="center"/>
    </xf>
    <xf numFmtId="176" fontId="34" fillId="14" borderId="0">
      <alignment vertical="center"/>
    </xf>
    <xf numFmtId="176" fontId="34" fillId="11" borderId="0">
      <alignment vertical="center"/>
    </xf>
    <xf numFmtId="176" fontId="34" fillId="11" borderId="0">
      <alignment vertical="center"/>
    </xf>
    <xf numFmtId="176" fontId="34" fillId="11" borderId="0">
      <alignment vertical="center"/>
    </xf>
    <xf numFmtId="176" fontId="38" fillId="1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6" fillId="4" borderId="31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176" fontId="34" fillId="10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4" fillId="14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176" fontId="34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38" fillId="10" borderId="0">
      <alignment vertical="center"/>
    </xf>
    <xf numFmtId="176" fontId="34" fillId="15" borderId="0">
      <alignment vertical="center"/>
    </xf>
    <xf numFmtId="0" fontId="34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8" fillId="10" borderId="0">
      <alignment vertical="center"/>
    </xf>
    <xf numFmtId="176" fontId="34" fillId="15" borderId="0">
      <alignment vertical="center"/>
    </xf>
    <xf numFmtId="0" fontId="34" fillId="14" borderId="0" applyNumberFormat="0" applyBorder="0" applyAlignment="0" applyProtection="0">
      <alignment vertical="center"/>
    </xf>
    <xf numFmtId="176" fontId="34" fillId="15" borderId="0">
      <alignment vertical="center"/>
    </xf>
    <xf numFmtId="176" fontId="34" fillId="14" borderId="0">
      <alignment vertical="center"/>
    </xf>
    <xf numFmtId="176" fontId="34" fillId="15" borderId="0">
      <alignment vertical="center"/>
    </xf>
    <xf numFmtId="176" fontId="34" fillId="14" borderId="0">
      <alignment vertical="center"/>
    </xf>
    <xf numFmtId="176" fontId="34" fillId="14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34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8" fillId="9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4" fillId="10" borderId="0">
      <alignment vertical="center"/>
    </xf>
    <xf numFmtId="176" fontId="34" fillId="15" borderId="0">
      <alignment vertical="center"/>
    </xf>
    <xf numFmtId="0" fontId="40" fillId="0" borderId="35" applyNumberFormat="0" applyFill="0" applyAlignment="0" applyProtection="0">
      <alignment vertical="center"/>
    </xf>
    <xf numFmtId="176" fontId="34" fillId="15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1" borderId="0">
      <alignment vertical="center"/>
    </xf>
    <xf numFmtId="176" fontId="34" fillId="10" borderId="0">
      <alignment vertical="center"/>
    </xf>
    <xf numFmtId="0" fontId="38" fillId="10" borderId="0" applyNumberFormat="0" applyBorder="0" applyAlignment="0" applyProtection="0">
      <alignment vertical="center"/>
    </xf>
    <xf numFmtId="176" fontId="34" fillId="10" borderId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176" fontId="34" fillId="1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8" fillId="1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6" fontId="41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76" fontId="35" fillId="2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6" fontId="52" fillId="0" borderId="39">
      <alignment vertical="center"/>
    </xf>
    <xf numFmtId="0" fontId="38" fillId="10" borderId="0" applyNumberFormat="0" applyBorder="0" applyAlignment="0" applyProtection="0">
      <alignment vertical="center"/>
    </xf>
    <xf numFmtId="176" fontId="52" fillId="0" borderId="39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6" fontId="38" fillId="10" borderId="0">
      <alignment vertical="center"/>
    </xf>
    <xf numFmtId="0" fontId="38" fillId="10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37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45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7" fillId="0" borderId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14" fillId="0" borderId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176" fontId="39" fillId="0" borderId="34">
      <alignment vertical="center"/>
    </xf>
    <xf numFmtId="176" fontId="39" fillId="0" borderId="34">
      <alignment vertical="center"/>
    </xf>
    <xf numFmtId="176" fontId="39" fillId="0" borderId="34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176" fontId="37" fillId="0" borderId="32">
      <alignment vertical="center"/>
    </xf>
    <xf numFmtId="176" fontId="37" fillId="0" borderId="32">
      <alignment vertical="center"/>
    </xf>
    <xf numFmtId="176" fontId="37" fillId="0" borderId="32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7" fillId="0" borderId="32">
      <alignment vertical="center"/>
    </xf>
    <xf numFmtId="0" fontId="38" fillId="21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76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4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6" fontId="3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7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4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9" fontId="34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176" fontId="49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176" fontId="35" fillId="11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44" fillId="14" borderId="0" applyNumberFormat="0" applyBorder="0" applyAlignment="0" applyProtection="0">
      <alignment vertical="center"/>
    </xf>
    <xf numFmtId="177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4" fillId="14" borderId="0" applyNumberFormat="0" applyBorder="0" applyAlignment="0" applyProtection="0">
      <alignment vertical="center"/>
    </xf>
    <xf numFmtId="179" fontId="53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5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176" fontId="3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0" borderId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1" fillId="0" borderId="0">
      <alignment vertical="center"/>
    </xf>
    <xf numFmtId="176" fontId="41" fillId="0" borderId="0">
      <alignment vertical="center"/>
    </xf>
    <xf numFmtId="0" fontId="38" fillId="23" borderId="0" applyNumberFormat="0" applyBorder="0" applyAlignment="0" applyProtection="0">
      <alignment vertical="center"/>
    </xf>
    <xf numFmtId="176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176" fontId="38" fillId="18" borderId="0">
      <alignment vertical="center"/>
    </xf>
    <xf numFmtId="0" fontId="42" fillId="0" borderId="36" applyNumberFormat="0" applyFill="0" applyAlignment="0" applyProtection="0">
      <alignment vertical="center"/>
    </xf>
    <xf numFmtId="176" fontId="34" fillId="0" borderId="0">
      <alignment vertical="center"/>
    </xf>
    <xf numFmtId="0" fontId="14" fillId="0" borderId="0">
      <alignment vertical="center"/>
    </xf>
    <xf numFmtId="176" fontId="3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54" fillId="0" borderId="0" applyNumberFormat="0" applyFill="0" applyBorder="0" applyProtection="0">
      <alignment vertical="top"/>
    </xf>
    <xf numFmtId="0" fontId="14" fillId="0" borderId="0">
      <alignment vertical="center"/>
    </xf>
    <xf numFmtId="0" fontId="46" fillId="4" borderId="37" applyNumberFormat="0" applyAlignment="0" applyProtection="0">
      <alignment vertical="center"/>
    </xf>
    <xf numFmtId="0" fontId="14" fillId="0" borderId="0">
      <alignment vertical="center"/>
    </xf>
    <xf numFmtId="0" fontId="52" fillId="0" borderId="39" applyNumberFormat="0" applyFill="0" applyAlignment="0" applyProtection="0">
      <alignment vertical="center"/>
    </xf>
    <xf numFmtId="0" fontId="1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179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0" borderId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44" fillId="14" borderId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176" fontId="44" fillId="14" borderId="0">
      <alignment vertical="center"/>
    </xf>
    <xf numFmtId="176" fontId="41" fillId="16" borderId="33">
      <alignment vertical="center"/>
    </xf>
    <xf numFmtId="176" fontId="44" fillId="14" borderId="0">
      <alignment vertical="center"/>
    </xf>
    <xf numFmtId="176" fontId="41" fillId="16" borderId="33">
      <alignment vertical="center"/>
    </xf>
    <xf numFmtId="176" fontId="44" fillId="14" borderId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176" fontId="38" fillId="18" borderId="0">
      <alignment vertical="center"/>
    </xf>
    <xf numFmtId="43" fontId="34" fillId="0" borderId="0" applyFont="0" applyFill="0" applyBorder="0" applyAlignment="0" applyProtection="0">
      <alignment vertical="center"/>
    </xf>
    <xf numFmtId="176" fontId="42" fillId="0" borderId="36">
      <alignment vertical="center"/>
    </xf>
    <xf numFmtId="176" fontId="38" fillId="18" borderId="0">
      <alignment vertical="center"/>
    </xf>
    <xf numFmtId="43" fontId="34" fillId="0" borderId="0" applyFont="0" applyFill="0" applyBorder="0" applyAlignment="0" applyProtection="0">
      <alignment vertical="center"/>
    </xf>
    <xf numFmtId="176" fontId="42" fillId="0" borderId="36">
      <alignment vertical="center"/>
    </xf>
    <xf numFmtId="43" fontId="34" fillId="0" borderId="0" applyFont="0" applyFill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176" fontId="42" fillId="0" borderId="36">
      <alignment vertical="center"/>
    </xf>
    <xf numFmtId="176" fontId="42" fillId="0" borderId="36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82" fontId="34" fillId="0" borderId="0" applyFont="0" applyFill="0" applyBorder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6" fillId="4" borderId="31">
      <alignment vertical="center"/>
    </xf>
    <xf numFmtId="0" fontId="35" fillId="20" borderId="0" applyNumberFormat="0" applyBorder="0" applyAlignment="0" applyProtection="0">
      <alignment vertical="center"/>
    </xf>
    <xf numFmtId="176" fontId="36" fillId="4" borderId="31">
      <alignment vertical="center"/>
    </xf>
    <xf numFmtId="176" fontId="36" fillId="4" borderId="31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6" fillId="4" borderId="31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176" fontId="51" fillId="22" borderId="38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51" fillId="22" borderId="3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176" fontId="52" fillId="0" borderId="39">
      <alignment vertical="center"/>
    </xf>
    <xf numFmtId="176" fontId="52" fillId="0" borderId="39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33" fillId="9" borderId="31">
      <alignment vertical="center"/>
    </xf>
    <xf numFmtId="0" fontId="38" fillId="1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6" fontId="41" fillId="16" borderId="33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41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176" fontId="38" fillId="17" borderId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176" fontId="38" fillId="23" borderId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3" fillId="9" borderId="31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176" fontId="38" fillId="19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176" fontId="38" fillId="21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6" fontId="35" fillId="20" borderId="0">
      <alignment vertical="center"/>
    </xf>
    <xf numFmtId="176" fontId="35" fillId="20" borderId="0">
      <alignment vertical="center"/>
    </xf>
    <xf numFmtId="176" fontId="35" fillId="2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176" fontId="46" fillId="4" borderId="37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176" fontId="46" fillId="4" borderId="37">
      <alignment vertical="center"/>
    </xf>
    <xf numFmtId="176" fontId="46" fillId="4" borderId="37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46" fillId="4" borderId="37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176" fontId="33" fillId="9" borderId="31">
      <alignment vertical="center"/>
    </xf>
    <xf numFmtId="176" fontId="33" fillId="9" borderId="31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3" fillId="9" borderId="31" applyNumberForma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176" fontId="41" fillId="16" borderId="33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  <xf numFmtId="0" fontId="34" fillId="16" borderId="33" applyNumberFormat="0" applyFont="0" applyAlignment="0" applyProtection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>
      <alignment vertical="center"/>
    </xf>
    <xf numFmtId="0" fontId="4" fillId="0" borderId="0" xfId="2238" applyNumberFormat="1" applyFont="1" applyFill="1" applyBorder="1" applyAlignment="1">
      <alignment horizontal="left" vertical="center"/>
    </xf>
    <xf numFmtId="0" fontId="3" fillId="0" borderId="5" xfId="0" applyNumberFormat="1" applyFont="1" applyBorder="1">
      <alignment vertical="center"/>
    </xf>
    <xf numFmtId="0" fontId="8" fillId="2" borderId="0" xfId="2238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vertical="center" wrapText="1"/>
    </xf>
    <xf numFmtId="0" fontId="4" fillId="2" borderId="0" xfId="2238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 wrapText="1"/>
    </xf>
    <xf numFmtId="178" fontId="3" fillId="2" borderId="0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3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4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3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0" fontId="11" fillId="0" borderId="11" xfId="1614" applyFont="1" applyFill="1" applyBorder="1" applyAlignment="1">
      <alignment horizontal="lef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0" fontId="11" fillId="4" borderId="10" xfId="1618" applyFont="1" applyFill="1" applyBorder="1" applyAlignment="1">
      <alignment horizontal="lef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Font="1" applyFill="1" applyBorder="1" applyAlignment="1">
      <alignment horizontal="center" vertical="center" wrapText="1"/>
    </xf>
    <xf numFmtId="0" fontId="11" fillId="4" borderId="11" xfId="1618" applyFont="1" applyFill="1" applyBorder="1" applyAlignment="1">
      <alignment vertical="center" wrapText="1"/>
    </xf>
    <xf numFmtId="0" fontId="8" fillId="4" borderId="11" xfId="1618" applyFont="1" applyFill="1" applyBorder="1" applyAlignment="1">
      <alignment vertical="center" wrapText="1"/>
    </xf>
    <xf numFmtId="0" fontId="11" fillId="0" borderId="11" xfId="1618" applyNumberFormat="1" applyFont="1" applyFill="1" applyBorder="1" applyAlignment="1">
      <alignment horizontal="left" vertical="center" wrapText="1"/>
    </xf>
    <xf numFmtId="0" fontId="11" fillId="0" borderId="14" xfId="1614" applyFont="1" applyFill="1" applyBorder="1" applyAlignment="1">
      <alignment horizontal="left" vertical="center" wrapText="1"/>
    </xf>
    <xf numFmtId="0" fontId="11" fillId="7" borderId="9" xfId="1618" applyFont="1" applyFill="1" applyBorder="1" applyAlignment="1">
      <alignment horizontal="center" vertical="center" wrapText="1"/>
    </xf>
    <xf numFmtId="0" fontId="11" fillId="7" borderId="10" xfId="1618" applyFont="1" applyFill="1" applyBorder="1" applyAlignment="1">
      <alignment horizontal="left" vertical="center" wrapText="1"/>
    </xf>
    <xf numFmtId="178" fontId="11" fillId="7" borderId="10" xfId="1618" applyNumberFormat="1" applyFont="1" applyFill="1" applyBorder="1" applyAlignment="1">
      <alignment horizontal="center" vertical="center" wrapText="1"/>
    </xf>
    <xf numFmtId="0" fontId="11" fillId="7" borderId="10" xfId="1618" applyFont="1" applyFill="1" applyBorder="1" applyAlignment="1">
      <alignment horizontal="center" vertical="center" wrapText="1"/>
    </xf>
    <xf numFmtId="178" fontId="11" fillId="7" borderId="10" xfId="1618" applyNumberFormat="1" applyFont="1" applyFill="1" applyBorder="1" applyAlignment="1">
      <alignment horizontal="right" vertical="center" wrapText="1"/>
    </xf>
    <xf numFmtId="0" fontId="12" fillId="7" borderId="11" xfId="1618" applyFont="1" applyFill="1" applyBorder="1" applyAlignment="1">
      <alignment horizontal="left" vertical="center" wrapText="1"/>
    </xf>
    <xf numFmtId="0" fontId="13" fillId="7" borderId="11" xfId="1618" applyFont="1" applyFill="1" applyBorder="1" applyAlignment="1">
      <alignment horizontal="left" vertical="center" wrapText="1"/>
    </xf>
    <xf numFmtId="0" fontId="11" fillId="7" borderId="11" xfId="1618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178" fontId="11" fillId="0" borderId="10" xfId="0" applyNumberFormat="1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1" fillId="4" borderId="11" xfId="1618" applyNumberFormat="1" applyFont="1" applyFill="1" applyBorder="1" applyAlignment="1">
      <alignment horizontal="left" vertical="center" wrapText="1"/>
    </xf>
    <xf numFmtId="0" fontId="12" fillId="2" borderId="10" xfId="1618" applyNumberFormat="1" applyFont="1" applyFill="1" applyBorder="1" applyAlignment="1">
      <alignment horizontal="left" vertical="center" wrapText="1"/>
    </xf>
    <xf numFmtId="178" fontId="12" fillId="2" borderId="10" xfId="0" applyNumberFormat="1" applyFont="1" applyFill="1" applyBorder="1" applyAlignment="1">
      <alignment horizontal="center" vertical="center" wrapText="1"/>
    </xf>
    <xf numFmtId="0" fontId="12" fillId="2" borderId="10" xfId="1618" applyNumberFormat="1" applyFont="1" applyFill="1" applyBorder="1" applyAlignment="1">
      <alignment horizontal="center" vertical="center" wrapText="1"/>
    </xf>
    <xf numFmtId="178" fontId="12" fillId="2" borderId="10" xfId="1618" applyNumberFormat="1" applyFont="1" applyFill="1" applyBorder="1" applyAlignment="1">
      <alignment horizontal="right" vertical="center" wrapText="1"/>
    </xf>
    <xf numFmtId="0" fontId="14" fillId="2" borderId="11" xfId="1618" applyNumberFormat="1" applyFont="1" applyFill="1" applyBorder="1" applyAlignment="1">
      <alignment horizontal="left" vertical="center" wrapText="1"/>
    </xf>
    <xf numFmtId="0" fontId="11" fillId="2" borderId="11" xfId="1614" applyFont="1" applyFill="1" applyBorder="1" applyAlignment="1">
      <alignment horizontal="left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5" fillId="0" borderId="15" xfId="1614" applyFont="1" applyFill="1" applyBorder="1" applyAlignment="1">
      <alignment horizontal="center" vertical="center" wrapText="1"/>
    </xf>
    <xf numFmtId="0" fontId="16" fillId="4" borderId="10" xfId="1618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179" fontId="11" fillId="0" borderId="10" xfId="2136" applyNumberFormat="1" applyFont="1" applyBorder="1" applyAlignment="1">
      <alignment vertical="center" wrapText="1"/>
    </xf>
    <xf numFmtId="0" fontId="11" fillId="0" borderId="11" xfId="1618" applyFont="1" applyFill="1" applyBorder="1" applyAlignment="1">
      <alignment horizontal="left" vertical="center" wrapText="1"/>
    </xf>
    <xf numFmtId="0" fontId="11" fillId="0" borderId="10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8" fillId="0" borderId="10" xfId="1618" applyFont="1" applyFill="1" applyBorder="1" applyAlignment="1">
      <alignment horizontal="center"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8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7" fillId="6" borderId="22" xfId="1618" applyNumberFormat="1" applyFont="1" applyFill="1" applyBorder="1" applyAlignment="1">
      <alignment horizontal="right" vertical="center" wrapText="1"/>
    </xf>
    <xf numFmtId="40" fontId="17" fillId="6" borderId="23" xfId="1618" applyNumberFormat="1" applyFont="1" applyFill="1" applyBorder="1" applyAlignment="1">
      <alignment horizontal="righ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" fillId="0" borderId="0" xfId="0" applyFont="1">
      <alignment vertical="center"/>
    </xf>
    <xf numFmtId="0" fontId="23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3" fillId="0" borderId="0" xfId="0" applyFont="1">
      <alignment vertical="center"/>
    </xf>
    <xf numFmtId="178" fontId="23" fillId="0" borderId="0" xfId="0" applyNumberFormat="1" applyFont="1" applyAlignment="1">
      <alignment horizontal="center" vertical="center"/>
    </xf>
    <xf numFmtId="178" fontId="23" fillId="0" borderId="0" xfId="0" applyNumberFormat="1" applyFont="1">
      <alignment vertical="center"/>
    </xf>
    <xf numFmtId="179" fontId="25" fillId="2" borderId="4" xfId="2136" applyFont="1" applyFill="1" applyBorder="1" applyAlignment="1">
      <alignment horizontal="left" vertical="center"/>
    </xf>
    <xf numFmtId="179" fontId="25" fillId="2" borderId="0" xfId="2136" applyFont="1" applyFill="1" applyBorder="1" applyAlignment="1">
      <alignment horizontal="left" vertical="center"/>
    </xf>
    <xf numFmtId="178" fontId="25" fillId="2" borderId="0" xfId="2136" applyNumberFormat="1" applyFont="1" applyFill="1" applyBorder="1" applyAlignment="1">
      <alignment horizontal="center" vertical="center"/>
    </xf>
    <xf numFmtId="178" fontId="25" fillId="2" borderId="0" xfId="2136" applyNumberFormat="1" applyFont="1" applyFill="1" applyBorder="1" applyAlignment="1">
      <alignment horizontal="left" vertical="center"/>
    </xf>
    <xf numFmtId="179" fontId="25" fillId="2" borderId="5" xfId="2136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left" vertical="center"/>
    </xf>
    <xf numFmtId="178" fontId="23" fillId="2" borderId="0" xfId="0" applyNumberFormat="1" applyFont="1" applyFill="1" applyBorder="1" applyAlignment="1">
      <alignment horizontal="center" vertical="center"/>
    </xf>
    <xf numFmtId="0" fontId="23" fillId="2" borderId="0" xfId="0" applyNumberFormat="1" applyFont="1" applyFill="1" applyBorder="1" applyAlignment="1">
      <alignment horizontal="center" vertical="center"/>
    </xf>
    <xf numFmtId="0" fontId="23" fillId="2" borderId="5" xfId="0" applyNumberFormat="1" applyFont="1" applyFill="1" applyBorder="1">
      <alignment vertical="center"/>
    </xf>
    <xf numFmtId="0" fontId="23" fillId="0" borderId="0" xfId="2238" applyNumberFormat="1" applyFont="1" applyFill="1" applyBorder="1" applyAlignment="1">
      <alignment horizontal="left" vertical="center"/>
    </xf>
    <xf numFmtId="0" fontId="23" fillId="0" borderId="5" xfId="0" applyNumberFormat="1" applyFont="1" applyBorder="1">
      <alignment vertical="center"/>
    </xf>
    <xf numFmtId="0" fontId="26" fillId="2" borderId="0" xfId="2238" applyNumberFormat="1" applyFont="1" applyFill="1" applyBorder="1" applyAlignment="1">
      <alignment horizontal="left" vertical="center"/>
    </xf>
    <xf numFmtId="0" fontId="23" fillId="2" borderId="5" xfId="0" applyNumberFormat="1" applyFont="1" applyFill="1" applyBorder="1" applyAlignment="1">
      <alignment vertical="center" wrapText="1"/>
    </xf>
    <xf numFmtId="0" fontId="23" fillId="2" borderId="0" xfId="2238" applyNumberFormat="1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vertical="center" wrapText="1"/>
    </xf>
    <xf numFmtId="178" fontId="23" fillId="2" borderId="0" xfId="0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178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178" fontId="28" fillId="2" borderId="7" xfId="0" applyNumberFormat="1" applyFont="1" applyFill="1" applyBorder="1" applyAlignment="1">
      <alignment horizontal="center" vertical="center"/>
    </xf>
    <xf numFmtId="183" fontId="28" fillId="2" borderId="8" xfId="0" applyNumberFormat="1" applyFont="1" applyFill="1" applyBorder="1" applyAlignment="1">
      <alignment horizontal="center" vertical="center"/>
    </xf>
    <xf numFmtId="0" fontId="30" fillId="3" borderId="9" xfId="1618" applyFont="1" applyFill="1" applyBorder="1" applyAlignment="1">
      <alignment horizontal="center" vertical="center" wrapText="1"/>
    </xf>
    <xf numFmtId="0" fontId="30" fillId="3" borderId="10" xfId="1618" applyFont="1" applyFill="1" applyBorder="1" applyAlignment="1">
      <alignment horizontal="center" vertical="center" wrapText="1"/>
    </xf>
    <xf numFmtId="178" fontId="30" fillId="3" borderId="10" xfId="1618" applyNumberFormat="1" applyFont="1" applyFill="1" applyBorder="1" applyAlignment="1">
      <alignment horizontal="center" vertical="center" wrapText="1"/>
    </xf>
    <xf numFmtId="0" fontId="30" fillId="3" borderId="11" xfId="1618" applyFont="1" applyFill="1" applyBorder="1" applyAlignment="1">
      <alignment horizontal="center" vertical="center" wrapText="1"/>
    </xf>
    <xf numFmtId="0" fontId="27" fillId="0" borderId="9" xfId="1618" applyFont="1" applyFill="1" applyBorder="1" applyAlignment="1">
      <alignment horizontal="center" vertical="center" wrapText="1"/>
    </xf>
    <xf numFmtId="178" fontId="27" fillId="0" borderId="10" xfId="2319" applyNumberFormat="1" applyFont="1" applyBorder="1" applyAlignment="1">
      <alignment vertical="center" wrapText="1"/>
    </xf>
    <xf numFmtId="179" fontId="28" fillId="0" borderId="11" xfId="2136" applyFont="1" applyBorder="1" applyAlignment="1">
      <alignment vertical="center" wrapText="1"/>
    </xf>
    <xf numFmtId="178" fontId="27" fillId="6" borderId="10" xfId="1618" applyNumberFormat="1" applyFont="1" applyFill="1" applyBorder="1" applyAlignment="1">
      <alignment vertical="center" wrapText="1"/>
    </xf>
    <xf numFmtId="184" fontId="27" fillId="6" borderId="11" xfId="1618" applyNumberFormat="1" applyFont="1" applyFill="1" applyBorder="1" applyAlignment="1">
      <alignment horizontal="right" vertical="center" wrapText="1"/>
    </xf>
    <xf numFmtId="0" fontId="27" fillId="4" borderId="4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178" fontId="29" fillId="4" borderId="0" xfId="0" applyNumberFormat="1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178" fontId="28" fillId="4" borderId="0" xfId="0" applyNumberFormat="1" applyFont="1" applyFill="1" applyBorder="1" applyAlignment="1">
      <alignment horizontal="center" vertical="center"/>
    </xf>
    <xf numFmtId="183" fontId="28" fillId="4" borderId="5" xfId="0" applyNumberFormat="1" applyFont="1" applyFill="1" applyBorder="1" applyAlignment="1">
      <alignment horizontal="center" vertical="center"/>
    </xf>
    <xf numFmtId="0" fontId="30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31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7" fillId="6" borderId="10" xfId="1618" applyNumberFormat="1" applyFont="1" applyFill="1" applyBorder="1" applyAlignment="1">
      <alignment horizontal="right" vertical="center" wrapText="1"/>
    </xf>
    <xf numFmtId="40" fontId="27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31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31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2" fillId="4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8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8" fillId="0" borderId="10" xfId="1618" applyFont="1" applyFill="1" applyBorder="1" applyAlignment="1">
      <alignment horizontal="center" vertical="center" wrapText="1"/>
    </xf>
    <xf numFmtId="0" fontId="31" fillId="0" borderId="10" xfId="1618" applyFont="1" applyFill="1" applyBorder="1" applyAlignment="1">
      <alignment horizontal="center" vertical="center" wrapText="1"/>
    </xf>
    <xf numFmtId="0" fontId="28" fillId="0" borderId="11" xfId="1618" applyFont="1" applyFill="1" applyBorder="1" applyAlignment="1">
      <alignment horizontal="left" vertical="center" wrapText="1"/>
    </xf>
    <xf numFmtId="0" fontId="31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8" fillId="0" borderId="10" xfId="2136" applyFont="1" applyFill="1" applyBorder="1" applyAlignment="1">
      <alignment vertical="center" wrapText="1"/>
    </xf>
    <xf numFmtId="178" fontId="28" fillId="0" borderId="10" xfId="1618" applyNumberFormat="1" applyFont="1" applyFill="1" applyBorder="1" applyAlignment="1">
      <alignment horizontal="center" vertical="center" wrapText="1"/>
    </xf>
    <xf numFmtId="178" fontId="28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31" fillId="0" borderId="10" xfId="2136" applyFont="1" applyFill="1" applyBorder="1" applyAlignment="1">
      <alignment vertical="center" wrapText="1"/>
    </xf>
    <xf numFmtId="178" fontId="31" fillId="0" borderId="10" xfId="1618" applyNumberFormat="1" applyFont="1" applyFill="1" applyBorder="1" applyAlignment="1">
      <alignment horizontal="right" vertical="center" wrapText="1"/>
    </xf>
    <xf numFmtId="178" fontId="27" fillId="6" borderId="22" xfId="1618" applyNumberFormat="1" applyFont="1" applyFill="1" applyBorder="1" applyAlignment="1">
      <alignment horizontal="right" vertical="center" wrapText="1"/>
    </xf>
    <xf numFmtId="40" fontId="27" fillId="6" borderId="23" xfId="1618" applyNumberFormat="1" applyFont="1" applyFill="1" applyBorder="1" applyAlignment="1">
      <alignment horizontal="right" vertical="center" wrapText="1"/>
    </xf>
    <xf numFmtId="179" fontId="24" fillId="2" borderId="1" xfId="2136" applyFont="1" applyFill="1" applyBorder="1" applyAlignment="1">
      <alignment horizontal="left" vertical="center"/>
    </xf>
    <xf numFmtId="179" fontId="25" fillId="2" borderId="2" xfId="2136" applyFont="1" applyFill="1" applyBorder="1" applyAlignment="1">
      <alignment horizontal="left" vertical="center"/>
    </xf>
    <xf numFmtId="179" fontId="25" fillId="2" borderId="3" xfId="2136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>
      <alignment horizontal="left" vertical="center"/>
    </xf>
    <xf numFmtId="0" fontId="23" fillId="2" borderId="5" xfId="0" applyNumberFormat="1" applyFont="1" applyFill="1" applyBorder="1" applyAlignment="1">
      <alignment horizontal="left" vertical="center"/>
    </xf>
    <xf numFmtId="0" fontId="30" fillId="3" borderId="10" xfId="1618" applyFont="1" applyFill="1" applyBorder="1" applyAlignment="1">
      <alignment horizontal="center" vertical="center" wrapText="1"/>
    </xf>
    <xf numFmtId="179" fontId="27" fillId="0" borderId="12" xfId="2136" applyFont="1" applyBorder="1" applyAlignment="1">
      <alignment horizontal="left" vertical="center" wrapText="1"/>
    </xf>
    <xf numFmtId="179" fontId="27" fillId="0" borderId="13" xfId="2136" applyFont="1" applyBorder="1" applyAlignment="1">
      <alignment horizontal="left" vertical="center" wrapText="1"/>
    </xf>
    <xf numFmtId="40" fontId="28" fillId="4" borderId="10" xfId="2319" applyNumberFormat="1" applyFont="1" applyFill="1" applyBorder="1" applyAlignment="1">
      <alignment horizontal="right" vertical="center" wrapText="1"/>
    </xf>
    <xf numFmtId="40" fontId="28" fillId="4" borderId="12" xfId="2319" applyNumberFormat="1" applyFont="1" applyFill="1" applyBorder="1" applyAlignment="1">
      <alignment horizontal="right" vertical="center" wrapText="1"/>
    </xf>
    <xf numFmtId="40" fontId="28" fillId="4" borderId="13" xfId="2319" applyNumberFormat="1" applyFont="1" applyFill="1" applyBorder="1" applyAlignment="1">
      <alignment horizontal="right" vertical="center" wrapText="1"/>
    </xf>
    <xf numFmtId="179" fontId="27" fillId="5" borderId="9" xfId="2136" applyFont="1" applyFill="1" applyBorder="1" applyAlignment="1">
      <alignment horizontal="center" vertical="center" wrapText="1"/>
    </xf>
    <xf numFmtId="179" fontId="27" fillId="5" borderId="10" xfId="2136" applyFont="1" applyFill="1" applyBorder="1" applyAlignment="1">
      <alignment horizontal="center" vertical="center"/>
    </xf>
    <xf numFmtId="40" fontId="27" fillId="6" borderId="10" xfId="2850" applyNumberFormat="1" applyFont="1" applyFill="1" applyBorder="1" applyAlignment="1">
      <alignment horizontal="right" vertical="center" wrapText="1"/>
    </xf>
    <xf numFmtId="179" fontId="27" fillId="5" borderId="9" xfId="2136" applyFont="1" applyFill="1" applyBorder="1" applyAlignment="1">
      <alignment vertical="center" wrapText="1"/>
    </xf>
    <xf numFmtId="179" fontId="27" fillId="5" borderId="10" xfId="2136" applyFont="1" applyFill="1" applyBorder="1" applyAlignment="1">
      <alignment vertical="center"/>
    </xf>
    <xf numFmtId="179" fontId="0" fillId="4" borderId="4" xfId="2136" applyFont="1" applyFill="1" applyBorder="1">
      <alignment vertical="center"/>
    </xf>
    <xf numFmtId="0" fontId="23" fillId="0" borderId="0" xfId="0" applyFont="1" applyBorder="1">
      <alignment vertical="center"/>
    </xf>
    <xf numFmtId="0" fontId="27" fillId="0" borderId="0" xfId="1618" applyFont="1" applyFill="1" applyBorder="1" applyAlignment="1">
      <alignment horizontal="center" vertical="center" wrapText="1"/>
    </xf>
    <xf numFmtId="0" fontId="27" fillId="0" borderId="5" xfId="1618" applyFont="1" applyFill="1" applyBorder="1" applyAlignment="1">
      <alignment horizontal="center" vertical="center" wrapText="1"/>
    </xf>
    <xf numFmtId="0" fontId="27" fillId="0" borderId="4" xfId="1618" applyFont="1" applyFill="1" applyBorder="1" applyAlignment="1">
      <alignment horizontal="center" vertical="center" wrapText="1"/>
    </xf>
    <xf numFmtId="179" fontId="27" fillId="5" borderId="16" xfId="2136" applyFont="1" applyFill="1" applyBorder="1" applyAlignment="1">
      <alignment vertical="center" wrapText="1"/>
    </xf>
    <xf numFmtId="179" fontId="27" fillId="5" borderId="17" xfId="2136" applyFont="1" applyFill="1" applyBorder="1" applyAlignment="1">
      <alignment vertical="center" wrapText="1"/>
    </xf>
    <xf numFmtId="179" fontId="27" fillId="5" borderId="13" xfId="2136" applyFont="1" applyFill="1" applyBorder="1" applyAlignment="1">
      <alignment vertical="center" wrapText="1"/>
    </xf>
    <xf numFmtId="0" fontId="27" fillId="0" borderId="16" xfId="1618" applyFont="1" applyFill="1" applyBorder="1" applyAlignment="1">
      <alignment horizontal="center" vertical="center" wrapText="1"/>
    </xf>
    <xf numFmtId="0" fontId="27" fillId="0" borderId="17" xfId="1618" applyFont="1" applyFill="1" applyBorder="1" applyAlignment="1">
      <alignment horizontal="center" vertical="center" wrapText="1"/>
    </xf>
    <xf numFmtId="0" fontId="27" fillId="0" borderId="18" xfId="1618" applyFont="1" applyFill="1" applyBorder="1" applyAlignment="1">
      <alignment horizontal="center" vertical="center" wrapText="1"/>
    </xf>
    <xf numFmtId="179" fontId="27" fillId="5" borderId="19" xfId="2136" applyFont="1" applyFill="1" applyBorder="1" applyAlignment="1">
      <alignment vertical="center" wrapText="1"/>
    </xf>
    <xf numFmtId="179" fontId="27" fillId="5" borderId="20" xfId="2136" applyFont="1" applyFill="1" applyBorder="1" applyAlignment="1">
      <alignment vertical="center" wrapText="1"/>
    </xf>
    <xf numFmtId="179" fontId="27" fillId="5" borderId="21" xfId="2136" applyFont="1" applyFill="1" applyBorder="1" applyAlignment="1">
      <alignment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179" fontId="3" fillId="4" borderId="4" xfId="2136" applyFont="1" applyFill="1" applyBorder="1">
      <alignment vertical="center"/>
    </xf>
    <xf numFmtId="0" fontId="3" fillId="0" borderId="0" xfId="0" applyFont="1" applyBorder="1">
      <alignment vertical="center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0" fontId="7" fillId="0" borderId="4" xfId="1618" applyFont="1" applyFill="1" applyBorder="1" applyAlignment="1">
      <alignment horizontal="center"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7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0" fontId="7" fillId="0" borderId="18" xfId="1618" applyFont="1" applyFill="1" applyBorder="1" applyAlignment="1">
      <alignment horizontal="center" vertical="center" wrapText="1"/>
    </xf>
    <xf numFmtId="0" fontId="11" fillId="0" borderId="16" xfId="1618" applyFont="1" applyFill="1" applyBorder="1" applyAlignment="1">
      <alignment horizontal="center" vertical="center" wrapText="1"/>
    </xf>
    <xf numFmtId="0" fontId="11" fillId="0" borderId="17" xfId="1618" applyFont="1" applyFill="1" applyBorder="1" applyAlignment="1">
      <alignment horizontal="center" vertical="center" wrapText="1"/>
    </xf>
    <xf numFmtId="0" fontId="11" fillId="0" borderId="18" xfId="1618" applyFont="1" applyFill="1" applyBorder="1" applyAlignment="1">
      <alignment horizontal="center" vertical="center" wrapText="1"/>
    </xf>
    <xf numFmtId="179" fontId="17" fillId="5" borderId="19" xfId="2136" applyFont="1" applyFill="1" applyBorder="1" applyAlignment="1">
      <alignment vertical="center" wrapText="1"/>
    </xf>
    <xf numFmtId="179" fontId="17" fillId="5" borderId="20" xfId="2136" applyFont="1" applyFill="1" applyBorder="1" applyAlignment="1">
      <alignment vertical="center" wrapText="1"/>
    </xf>
    <xf numFmtId="179" fontId="17" fillId="5" borderId="21" xfId="2136" applyFont="1" applyFill="1" applyBorder="1" applyAlignment="1">
      <alignment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118" customWidth="1"/>
    <col min="2" max="2" width="27" style="118" customWidth="1"/>
    <col min="3" max="3" width="16" style="119" customWidth="1"/>
    <col min="4" max="4" width="9.625" style="118" customWidth="1"/>
    <col min="5" max="5" width="7.875" style="118" customWidth="1"/>
    <col min="6" max="6" width="15.875" style="120" customWidth="1"/>
    <col min="7" max="7" width="51" style="118" customWidth="1"/>
    <col min="8" max="16384" width="11" style="118"/>
  </cols>
  <sheetData>
    <row r="1" spans="1:7" ht="31.5" customHeight="1">
      <c r="A1" s="211" t="s">
        <v>0</v>
      </c>
      <c r="B1" s="212"/>
      <c r="C1" s="212"/>
      <c r="D1" s="212"/>
      <c r="E1" s="212"/>
      <c r="F1" s="212"/>
      <c r="G1" s="213"/>
    </row>
    <row r="2" spans="1:7" ht="24.75" customHeight="1">
      <c r="A2" s="121"/>
      <c r="B2" s="122"/>
      <c r="C2" s="123"/>
      <c r="D2" s="122"/>
      <c r="E2" s="122"/>
      <c r="F2" s="124"/>
      <c r="G2" s="125"/>
    </row>
    <row r="3" spans="1:7" ht="24.75" customHeight="1">
      <c r="A3" s="126"/>
      <c r="B3" s="127" t="s">
        <v>1</v>
      </c>
      <c r="C3" s="128"/>
      <c r="D3" s="127"/>
      <c r="E3" s="129"/>
      <c r="F3" s="128"/>
      <c r="G3" s="130"/>
    </row>
    <row r="4" spans="1:7" ht="24.75" customHeight="1">
      <c r="A4" s="126"/>
      <c r="B4" s="131" t="s">
        <v>2</v>
      </c>
      <c r="C4" s="128"/>
      <c r="D4" s="127"/>
      <c r="E4" s="129"/>
      <c r="F4" s="128"/>
      <c r="G4" s="132"/>
    </row>
    <row r="5" spans="1:7" ht="24.75" customHeight="1">
      <c r="A5" s="126"/>
      <c r="B5" s="133" t="s">
        <v>3</v>
      </c>
      <c r="C5" s="128"/>
      <c r="D5" s="127"/>
      <c r="E5" s="129"/>
      <c r="F5" s="128"/>
      <c r="G5" s="130"/>
    </row>
    <row r="6" spans="1:7" ht="30" customHeight="1">
      <c r="A6" s="126"/>
      <c r="B6" s="214" t="s">
        <v>4</v>
      </c>
      <c r="C6" s="214"/>
      <c r="D6" s="214"/>
      <c r="E6" s="214"/>
      <c r="F6" s="214"/>
      <c r="G6" s="134"/>
    </row>
    <row r="7" spans="1:7" ht="30" customHeight="1">
      <c r="A7" s="126"/>
      <c r="B7" s="214" t="s">
        <v>5</v>
      </c>
      <c r="C7" s="215"/>
      <c r="D7" s="215"/>
      <c r="E7" s="215"/>
      <c r="F7" s="215"/>
      <c r="G7" s="216"/>
    </row>
    <row r="8" spans="1:7" ht="24.75" customHeight="1">
      <c r="A8" s="126"/>
      <c r="B8" s="135" t="s">
        <v>6</v>
      </c>
      <c r="C8" s="128"/>
      <c r="D8" s="136"/>
      <c r="E8" s="136"/>
      <c r="F8" s="137"/>
      <c r="G8" s="134"/>
    </row>
    <row r="9" spans="1:7" ht="24.75" customHeight="1">
      <c r="A9" s="138" t="s">
        <v>7</v>
      </c>
      <c r="B9" s="139"/>
      <c r="C9" s="140"/>
      <c r="D9" s="139"/>
      <c r="E9" s="141"/>
      <c r="F9" s="142"/>
      <c r="G9" s="143"/>
    </row>
    <row r="10" spans="1:7" ht="25.5">
      <c r="A10" s="144"/>
      <c r="B10" s="217" t="s">
        <v>8</v>
      </c>
      <c r="C10" s="217"/>
      <c r="D10" s="217" t="s">
        <v>9</v>
      </c>
      <c r="E10" s="217"/>
      <c r="F10" s="146" t="s">
        <v>10</v>
      </c>
      <c r="G10" s="147" t="s">
        <v>11</v>
      </c>
    </row>
    <row r="11" spans="1:7" ht="27.75" customHeight="1">
      <c r="A11" s="148" t="s">
        <v>12</v>
      </c>
      <c r="B11" s="218" t="s">
        <v>13</v>
      </c>
      <c r="C11" s="219"/>
      <c r="D11" s="220">
        <f>F26</f>
        <v>33600</v>
      </c>
      <c r="E11" s="220"/>
      <c r="F11" s="149"/>
      <c r="G11" s="150"/>
    </row>
    <row r="12" spans="1:7" ht="27.75" customHeight="1">
      <c r="A12" s="148" t="s">
        <v>14</v>
      </c>
      <c r="B12" s="218" t="s">
        <v>15</v>
      </c>
      <c r="C12" s="219"/>
      <c r="D12" s="220">
        <f>F31</f>
        <v>115000</v>
      </c>
      <c r="E12" s="220"/>
      <c r="F12" s="149"/>
      <c r="G12" s="150"/>
    </row>
    <row r="13" spans="1:7" ht="27.75" customHeight="1">
      <c r="A13" s="148" t="s">
        <v>16</v>
      </c>
      <c r="B13" s="218" t="s">
        <v>17</v>
      </c>
      <c r="C13" s="219"/>
      <c r="D13" s="220">
        <f>F39</f>
        <v>207750</v>
      </c>
      <c r="E13" s="220"/>
      <c r="F13" s="149"/>
      <c r="G13" s="150"/>
    </row>
    <row r="14" spans="1:7" ht="27.75" customHeight="1">
      <c r="A14" s="148" t="s">
        <v>18</v>
      </c>
      <c r="B14" s="218" t="s">
        <v>19</v>
      </c>
      <c r="C14" s="219"/>
      <c r="D14" s="220">
        <f>F71</f>
        <v>166295</v>
      </c>
      <c r="E14" s="220"/>
      <c r="F14" s="149"/>
      <c r="G14" s="150"/>
    </row>
    <row r="15" spans="1:7" ht="27.75" customHeight="1">
      <c r="A15" s="148" t="s">
        <v>20</v>
      </c>
      <c r="B15" s="218" t="s">
        <v>21</v>
      </c>
      <c r="C15" s="219"/>
      <c r="D15" s="220">
        <f>F78</f>
        <v>38000</v>
      </c>
      <c r="E15" s="220"/>
      <c r="F15" s="149"/>
      <c r="G15" s="150"/>
    </row>
    <row r="16" spans="1:7" ht="27.75" customHeight="1">
      <c r="A16" s="148" t="s">
        <v>22</v>
      </c>
      <c r="B16" s="218" t="s">
        <v>23</v>
      </c>
      <c r="C16" s="219"/>
      <c r="D16" s="220">
        <f>F90</f>
        <v>14595</v>
      </c>
      <c r="E16" s="220"/>
      <c r="F16" s="149"/>
      <c r="G16" s="150"/>
    </row>
    <row r="17" spans="1:7" ht="27.75" customHeight="1">
      <c r="A17" s="148" t="s">
        <v>24</v>
      </c>
      <c r="B17" s="218" t="s">
        <v>25</v>
      </c>
      <c r="C17" s="219"/>
      <c r="D17" s="221">
        <f>F94</f>
        <v>59824</v>
      </c>
      <c r="E17" s="222"/>
      <c r="F17" s="149"/>
      <c r="G17" s="150"/>
    </row>
    <row r="18" spans="1:7" ht="27.75" customHeight="1">
      <c r="A18" s="148" t="s">
        <v>26</v>
      </c>
      <c r="B18" s="218" t="s">
        <v>27</v>
      </c>
      <c r="C18" s="219"/>
      <c r="D18" s="221">
        <f>F101</f>
        <v>23000</v>
      </c>
      <c r="E18" s="222"/>
      <c r="F18" s="149"/>
      <c r="G18" s="150"/>
    </row>
    <row r="19" spans="1:7" ht="27.75" customHeight="1">
      <c r="A19" s="148" t="s">
        <v>28</v>
      </c>
      <c r="B19" s="218" t="s">
        <v>29</v>
      </c>
      <c r="C19" s="219"/>
      <c r="D19" s="221">
        <f>F105</f>
        <v>0</v>
      </c>
      <c r="E19" s="222"/>
      <c r="F19" s="149"/>
      <c r="G19" s="150"/>
    </row>
    <row r="20" spans="1:7" ht="24.75" customHeight="1">
      <c r="A20" s="223" t="s">
        <v>30</v>
      </c>
      <c r="B20" s="224"/>
      <c r="C20" s="224"/>
      <c r="D20" s="225">
        <f>SUM(D11:E19)</f>
        <v>658064</v>
      </c>
      <c r="E20" s="225"/>
      <c r="F20" s="151"/>
      <c r="G20" s="152"/>
    </row>
    <row r="21" spans="1:7" ht="24.75" customHeight="1">
      <c r="A21" s="153" t="s">
        <v>31</v>
      </c>
      <c r="B21" s="154"/>
      <c r="C21" s="155"/>
      <c r="D21" s="154"/>
      <c r="E21" s="156"/>
      <c r="F21" s="157"/>
      <c r="G21" s="158"/>
    </row>
    <row r="22" spans="1:7" ht="24.75" customHeight="1">
      <c r="A22" s="153"/>
      <c r="B22" s="154"/>
      <c r="C22" s="155"/>
      <c r="D22" s="154"/>
      <c r="E22" s="156"/>
      <c r="F22" s="157"/>
      <c r="G22" s="158"/>
    </row>
    <row r="23" spans="1:7" ht="42.75" customHeight="1">
      <c r="A23" s="144" t="s">
        <v>32</v>
      </c>
      <c r="B23" s="145" t="s">
        <v>8</v>
      </c>
      <c r="C23" s="146" t="s">
        <v>33</v>
      </c>
      <c r="D23" s="159" t="s">
        <v>34</v>
      </c>
      <c r="E23" s="159" t="s">
        <v>35</v>
      </c>
      <c r="F23" s="146" t="s">
        <v>36</v>
      </c>
      <c r="G23" s="147" t="s">
        <v>11</v>
      </c>
    </row>
    <row r="24" spans="1:7" s="115" customFormat="1" ht="33.75" customHeight="1">
      <c r="A24" s="160">
        <v>1</v>
      </c>
      <c r="B24" s="161" t="s">
        <v>37</v>
      </c>
      <c r="C24" s="162">
        <v>1200</v>
      </c>
      <c r="D24" s="163">
        <v>2</v>
      </c>
      <c r="E24" s="163">
        <v>8</v>
      </c>
      <c r="F24" s="164">
        <f>C24*D24*E24</f>
        <v>19200</v>
      </c>
      <c r="G24" s="165" t="s">
        <v>38</v>
      </c>
    </row>
    <row r="25" spans="1:7" s="115" customFormat="1" ht="33.75" customHeight="1">
      <c r="A25" s="160">
        <v>2</v>
      </c>
      <c r="B25" s="161" t="s">
        <v>37</v>
      </c>
      <c r="C25" s="162">
        <v>1200</v>
      </c>
      <c r="D25" s="163">
        <v>2</v>
      </c>
      <c r="E25" s="163">
        <v>6</v>
      </c>
      <c r="F25" s="164">
        <f>C25*D25*E25</f>
        <v>14400</v>
      </c>
      <c r="G25" s="165" t="s">
        <v>39</v>
      </c>
    </row>
    <row r="26" spans="1:7" ht="30" customHeight="1">
      <c r="A26" s="226" t="s">
        <v>40</v>
      </c>
      <c r="B26" s="227"/>
      <c r="C26" s="227"/>
      <c r="D26" s="227"/>
      <c r="E26" s="227"/>
      <c r="F26" s="166">
        <f>SUM(F24:F25)</f>
        <v>33600</v>
      </c>
      <c r="G26" s="167"/>
    </row>
    <row r="27" spans="1:7" ht="24.75" customHeight="1">
      <c r="A27" s="153"/>
      <c r="B27" s="154"/>
      <c r="C27" s="155"/>
      <c r="D27" s="154"/>
      <c r="E27" s="156"/>
      <c r="F27" s="157"/>
      <c r="G27" s="158"/>
    </row>
    <row r="28" spans="1:7" ht="37.5" customHeight="1">
      <c r="A28" s="144" t="s">
        <v>41</v>
      </c>
      <c r="B28" s="145" t="s">
        <v>8</v>
      </c>
      <c r="C28" s="146" t="s">
        <v>33</v>
      </c>
      <c r="D28" s="159" t="s">
        <v>34</v>
      </c>
      <c r="E28" s="159" t="s">
        <v>35</v>
      </c>
      <c r="F28" s="146" t="s">
        <v>36</v>
      </c>
      <c r="G28" s="147" t="s">
        <v>11</v>
      </c>
    </row>
    <row r="29" spans="1:7" s="115" customFormat="1" ht="57" customHeight="1">
      <c r="A29" s="160">
        <v>1</v>
      </c>
      <c r="B29" s="168" t="s">
        <v>42</v>
      </c>
      <c r="C29" s="169">
        <v>45000</v>
      </c>
      <c r="D29" s="170">
        <v>2</v>
      </c>
      <c r="E29" s="171">
        <v>1</v>
      </c>
      <c r="F29" s="164">
        <f>C29*D29*E29</f>
        <v>90000</v>
      </c>
      <c r="G29" s="172" t="s">
        <v>43</v>
      </c>
    </row>
    <row r="30" spans="1:7" s="115" customFormat="1" ht="27.75" customHeight="1">
      <c r="A30" s="160">
        <v>2</v>
      </c>
      <c r="B30" s="168" t="s">
        <v>44</v>
      </c>
      <c r="C30" s="169">
        <v>100</v>
      </c>
      <c r="D30" s="170">
        <v>1</v>
      </c>
      <c r="E30" s="173">
        <v>250</v>
      </c>
      <c r="F30" s="164">
        <f>C30*D30*E30</f>
        <v>25000</v>
      </c>
      <c r="G30" s="172"/>
    </row>
    <row r="31" spans="1:7" ht="39" customHeight="1">
      <c r="A31" s="226" t="s">
        <v>45</v>
      </c>
      <c r="B31" s="227"/>
      <c r="C31" s="227"/>
      <c r="D31" s="227"/>
      <c r="E31" s="227"/>
      <c r="F31" s="166">
        <f>SUM(F29:F30)</f>
        <v>115000</v>
      </c>
      <c r="G31" s="167"/>
    </row>
    <row r="32" spans="1:7" ht="24.75" customHeight="1">
      <c r="A32" s="228"/>
      <c r="B32" s="229"/>
      <c r="C32" s="229"/>
      <c r="D32" s="230"/>
      <c r="E32" s="230"/>
      <c r="F32" s="230"/>
      <c r="G32" s="231"/>
    </row>
    <row r="33" spans="1:7" ht="36" customHeight="1">
      <c r="A33" s="144" t="s">
        <v>46</v>
      </c>
      <c r="B33" s="145" t="s">
        <v>8</v>
      </c>
      <c r="C33" s="146" t="s">
        <v>33</v>
      </c>
      <c r="D33" s="159" t="s">
        <v>34</v>
      </c>
      <c r="E33" s="159" t="s">
        <v>35</v>
      </c>
      <c r="F33" s="146" t="s">
        <v>36</v>
      </c>
      <c r="G33" s="147" t="s">
        <v>11</v>
      </c>
    </row>
    <row r="34" spans="1:7" s="115" customFormat="1" ht="30" customHeight="1">
      <c r="A34" s="160">
        <v>1</v>
      </c>
      <c r="B34" s="168" t="s">
        <v>47</v>
      </c>
      <c r="C34" s="169">
        <v>158</v>
      </c>
      <c r="D34" s="170">
        <v>2</v>
      </c>
      <c r="E34" s="171">
        <v>250</v>
      </c>
      <c r="F34" s="164">
        <f>C34*D34*E34</f>
        <v>79000</v>
      </c>
      <c r="G34" s="174" t="s">
        <v>48</v>
      </c>
    </row>
    <row r="35" spans="1:7" s="115" customFormat="1" ht="39.75" customHeight="1">
      <c r="A35" s="160">
        <v>2</v>
      </c>
      <c r="B35" s="168" t="s">
        <v>49</v>
      </c>
      <c r="C35" s="175">
        <v>250</v>
      </c>
      <c r="D35" s="170">
        <v>1</v>
      </c>
      <c r="E35" s="171">
        <v>250</v>
      </c>
      <c r="F35" s="164">
        <f>C35*D35*E35</f>
        <v>62500</v>
      </c>
      <c r="G35" s="176" t="s">
        <v>50</v>
      </c>
    </row>
    <row r="36" spans="1:7" s="115" customFormat="1" ht="41.25" customHeight="1">
      <c r="A36" s="160">
        <v>3</v>
      </c>
      <c r="B36" s="168" t="s">
        <v>51</v>
      </c>
      <c r="C36" s="175">
        <v>50</v>
      </c>
      <c r="D36" s="170">
        <v>1</v>
      </c>
      <c r="E36" s="171">
        <v>250</v>
      </c>
      <c r="F36" s="164">
        <f>C36*D36*E36</f>
        <v>12500</v>
      </c>
      <c r="G36" s="172" t="s">
        <v>52</v>
      </c>
    </row>
    <row r="37" spans="1:7" s="115" customFormat="1" ht="41.25" customHeight="1">
      <c r="A37" s="160">
        <v>4</v>
      </c>
      <c r="B37" s="177" t="s">
        <v>53</v>
      </c>
      <c r="C37" s="175">
        <v>75</v>
      </c>
      <c r="D37" s="170">
        <v>2</v>
      </c>
      <c r="E37" s="171">
        <v>25</v>
      </c>
      <c r="F37" s="164">
        <f>C37*D37*E37</f>
        <v>3750</v>
      </c>
      <c r="G37" s="172"/>
    </row>
    <row r="38" spans="1:7" s="115" customFormat="1" ht="31.5" customHeight="1">
      <c r="A38" s="160">
        <v>5</v>
      </c>
      <c r="B38" s="168" t="s">
        <v>54</v>
      </c>
      <c r="C38" s="175">
        <v>50</v>
      </c>
      <c r="D38" s="170">
        <v>4</v>
      </c>
      <c r="E38" s="171">
        <v>250</v>
      </c>
      <c r="F38" s="164">
        <f>C38*D38*E38</f>
        <v>50000</v>
      </c>
      <c r="G38" s="165" t="s">
        <v>55</v>
      </c>
    </row>
    <row r="39" spans="1:7" ht="24.75" customHeight="1">
      <c r="A39" s="226" t="s">
        <v>56</v>
      </c>
      <c r="B39" s="227"/>
      <c r="C39" s="227"/>
      <c r="D39" s="227"/>
      <c r="E39" s="227"/>
      <c r="F39" s="166">
        <f>SUM(F34:F38)</f>
        <v>207750</v>
      </c>
      <c r="G39" s="167"/>
    </row>
    <row r="40" spans="1:7" ht="24.75" customHeight="1">
      <c r="A40" s="232"/>
      <c r="B40" s="230"/>
      <c r="C40" s="230"/>
      <c r="D40" s="230"/>
      <c r="E40" s="230"/>
      <c r="F40" s="230"/>
      <c r="G40" s="231"/>
    </row>
    <row r="41" spans="1:7" ht="37.5" customHeight="1">
      <c r="A41" s="144" t="s">
        <v>57</v>
      </c>
      <c r="B41" s="145" t="s">
        <v>8</v>
      </c>
      <c r="C41" s="146" t="s">
        <v>33</v>
      </c>
      <c r="D41" s="159" t="s">
        <v>34</v>
      </c>
      <c r="E41" s="159" t="s">
        <v>35</v>
      </c>
      <c r="F41" s="146" t="s">
        <v>36</v>
      </c>
      <c r="G41" s="147" t="s">
        <v>11</v>
      </c>
    </row>
    <row r="42" spans="1:7" s="115" customFormat="1" ht="33.75" customHeight="1">
      <c r="A42" s="160">
        <v>1</v>
      </c>
      <c r="B42" s="178" t="s">
        <v>58</v>
      </c>
      <c r="C42" s="92">
        <v>800</v>
      </c>
      <c r="D42" s="179">
        <v>1</v>
      </c>
      <c r="E42" s="179">
        <v>8</v>
      </c>
      <c r="F42" s="164">
        <f t="shared" ref="F42:F70" si="0">C42*D42*E42</f>
        <v>6400</v>
      </c>
      <c r="G42" s="180" t="s">
        <v>59</v>
      </c>
    </row>
    <row r="43" spans="1:7" s="115" customFormat="1" ht="51">
      <c r="A43" s="160">
        <v>2</v>
      </c>
      <c r="B43" s="178" t="s">
        <v>60</v>
      </c>
      <c r="C43" s="92">
        <v>260</v>
      </c>
      <c r="D43" s="179">
        <v>1</v>
      </c>
      <c r="E43" s="179">
        <v>100</v>
      </c>
      <c r="F43" s="164">
        <f t="shared" si="0"/>
        <v>26000</v>
      </c>
      <c r="G43" s="180" t="s">
        <v>61</v>
      </c>
    </row>
    <row r="44" spans="1:7" s="115" customFormat="1" ht="51">
      <c r="A44" s="160">
        <v>3</v>
      </c>
      <c r="B44" s="178" t="s">
        <v>62</v>
      </c>
      <c r="C44" s="92">
        <v>260</v>
      </c>
      <c r="D44" s="163">
        <v>1</v>
      </c>
      <c r="E44" s="179">
        <v>12</v>
      </c>
      <c r="F44" s="164">
        <f t="shared" si="0"/>
        <v>3120</v>
      </c>
      <c r="G44" s="165" t="s">
        <v>63</v>
      </c>
    </row>
    <row r="45" spans="1:7" s="115" customFormat="1" ht="51">
      <c r="A45" s="160">
        <v>4</v>
      </c>
      <c r="B45" s="178" t="s">
        <v>62</v>
      </c>
      <c r="C45" s="92">
        <v>260</v>
      </c>
      <c r="D45" s="163">
        <v>1</v>
      </c>
      <c r="E45" s="179">
        <v>15</v>
      </c>
      <c r="F45" s="164">
        <f t="shared" si="0"/>
        <v>3900</v>
      </c>
      <c r="G45" s="165" t="s">
        <v>64</v>
      </c>
    </row>
    <row r="46" spans="1:7" s="115" customFormat="1" ht="39.75" customHeight="1">
      <c r="A46" s="160">
        <v>5</v>
      </c>
      <c r="B46" s="181" t="s">
        <v>65</v>
      </c>
      <c r="C46" s="92">
        <v>2800</v>
      </c>
      <c r="D46" s="163">
        <v>1</v>
      </c>
      <c r="E46" s="179">
        <v>1</v>
      </c>
      <c r="F46" s="164">
        <f t="shared" si="0"/>
        <v>2800</v>
      </c>
      <c r="G46" s="182" t="s">
        <v>66</v>
      </c>
    </row>
    <row r="47" spans="1:7" s="115" customFormat="1" ht="33.75" customHeight="1">
      <c r="A47" s="160">
        <v>6</v>
      </c>
      <c r="B47" s="178" t="s">
        <v>67</v>
      </c>
      <c r="C47" s="92">
        <v>45</v>
      </c>
      <c r="D47" s="163">
        <v>1</v>
      </c>
      <c r="E47" s="179">
        <v>75</v>
      </c>
      <c r="F47" s="164">
        <f t="shared" si="0"/>
        <v>3375</v>
      </c>
      <c r="G47" s="83" t="s">
        <v>68</v>
      </c>
    </row>
    <row r="48" spans="1:7" s="115" customFormat="1" ht="37.5" customHeight="1">
      <c r="A48" s="160">
        <v>7</v>
      </c>
      <c r="B48" s="181" t="s">
        <v>69</v>
      </c>
      <c r="C48" s="92">
        <v>5000</v>
      </c>
      <c r="D48" s="163">
        <v>2</v>
      </c>
      <c r="E48" s="179">
        <v>2</v>
      </c>
      <c r="F48" s="164">
        <f t="shared" si="0"/>
        <v>20000</v>
      </c>
      <c r="G48" s="165" t="s">
        <v>70</v>
      </c>
    </row>
    <row r="49" spans="1:7" s="115" customFormat="1" ht="27.75" customHeight="1">
      <c r="A49" s="160">
        <v>8</v>
      </c>
      <c r="B49" s="178" t="s">
        <v>71</v>
      </c>
      <c r="C49" s="92">
        <v>1500</v>
      </c>
      <c r="D49" s="163">
        <v>2</v>
      </c>
      <c r="E49" s="179">
        <v>1</v>
      </c>
      <c r="F49" s="164">
        <f t="shared" si="0"/>
        <v>3000</v>
      </c>
      <c r="G49" s="83" t="s">
        <v>72</v>
      </c>
    </row>
    <row r="50" spans="1:7" ht="27.75" customHeight="1">
      <c r="A50" s="160">
        <v>9</v>
      </c>
      <c r="B50" s="178" t="s">
        <v>73</v>
      </c>
      <c r="C50" s="92">
        <v>2500</v>
      </c>
      <c r="D50" s="163">
        <v>2</v>
      </c>
      <c r="E50" s="179">
        <v>1</v>
      </c>
      <c r="F50" s="164">
        <f t="shared" si="0"/>
        <v>5000</v>
      </c>
      <c r="G50" s="165"/>
    </row>
    <row r="51" spans="1:7" ht="27" customHeight="1">
      <c r="A51" s="160">
        <v>10</v>
      </c>
      <c r="B51" s="178" t="s">
        <v>74</v>
      </c>
      <c r="C51" s="92">
        <v>1500</v>
      </c>
      <c r="D51" s="163">
        <v>2</v>
      </c>
      <c r="E51" s="179">
        <v>1</v>
      </c>
      <c r="F51" s="164">
        <f t="shared" si="0"/>
        <v>3000</v>
      </c>
      <c r="G51" s="83"/>
    </row>
    <row r="52" spans="1:7" s="116" customFormat="1" ht="29.25" customHeight="1">
      <c r="A52" s="160">
        <v>11</v>
      </c>
      <c r="B52" s="183" t="s">
        <v>75</v>
      </c>
      <c r="C52" s="92">
        <v>0</v>
      </c>
      <c r="D52" s="163">
        <v>2</v>
      </c>
      <c r="E52" s="163">
        <v>1</v>
      </c>
      <c r="F52" s="184">
        <f t="shared" si="0"/>
        <v>0</v>
      </c>
      <c r="G52" s="165"/>
    </row>
    <row r="53" spans="1:7" s="115" customFormat="1" ht="28.5" customHeight="1">
      <c r="A53" s="160">
        <v>12</v>
      </c>
      <c r="B53" s="178" t="s">
        <v>76</v>
      </c>
      <c r="C53" s="92">
        <v>1500</v>
      </c>
      <c r="D53" s="163">
        <v>2</v>
      </c>
      <c r="E53" s="179">
        <v>1</v>
      </c>
      <c r="F53" s="164">
        <f t="shared" si="0"/>
        <v>3000</v>
      </c>
      <c r="G53" s="165"/>
    </row>
    <row r="54" spans="1:7" s="115" customFormat="1" ht="26.25" customHeight="1">
      <c r="A54" s="160">
        <v>13</v>
      </c>
      <c r="B54" s="178" t="s">
        <v>77</v>
      </c>
      <c r="C54" s="92">
        <v>300</v>
      </c>
      <c r="D54" s="163">
        <v>2</v>
      </c>
      <c r="E54" s="179">
        <v>8</v>
      </c>
      <c r="F54" s="164">
        <f t="shared" si="0"/>
        <v>4800</v>
      </c>
      <c r="G54" s="165"/>
    </row>
    <row r="55" spans="1:7" s="115" customFormat="1" ht="25.5" customHeight="1">
      <c r="A55" s="160">
        <v>14</v>
      </c>
      <c r="B55" s="178" t="s">
        <v>78</v>
      </c>
      <c r="C55" s="92">
        <v>200</v>
      </c>
      <c r="D55" s="163">
        <v>2</v>
      </c>
      <c r="E55" s="179">
        <v>30</v>
      </c>
      <c r="F55" s="164">
        <f t="shared" si="0"/>
        <v>12000</v>
      </c>
      <c r="G55" s="165"/>
    </row>
    <row r="56" spans="1:7" s="115" customFormat="1" ht="25.5">
      <c r="A56" s="160">
        <v>15</v>
      </c>
      <c r="B56" s="178" t="s">
        <v>79</v>
      </c>
      <c r="C56" s="92">
        <v>600</v>
      </c>
      <c r="D56" s="163">
        <v>2</v>
      </c>
      <c r="E56" s="179">
        <v>1</v>
      </c>
      <c r="F56" s="164">
        <f t="shared" si="0"/>
        <v>1200</v>
      </c>
      <c r="G56" s="165"/>
    </row>
    <row r="57" spans="1:7" s="115" customFormat="1" ht="30.75" customHeight="1">
      <c r="A57" s="160">
        <v>16</v>
      </c>
      <c r="B57" s="178" t="s">
        <v>80</v>
      </c>
      <c r="C57" s="92">
        <v>600</v>
      </c>
      <c r="D57" s="163">
        <v>2</v>
      </c>
      <c r="E57" s="179">
        <v>1</v>
      </c>
      <c r="F57" s="164">
        <f t="shared" si="0"/>
        <v>1200</v>
      </c>
      <c r="G57" s="165"/>
    </row>
    <row r="58" spans="1:7" s="115" customFormat="1" ht="20.25" customHeight="1">
      <c r="A58" s="160">
        <v>17</v>
      </c>
      <c r="B58" s="178" t="s">
        <v>81</v>
      </c>
      <c r="C58" s="92">
        <v>75</v>
      </c>
      <c r="D58" s="163">
        <v>2</v>
      </c>
      <c r="E58" s="179">
        <v>30</v>
      </c>
      <c r="F58" s="164">
        <f t="shared" si="0"/>
        <v>4500</v>
      </c>
      <c r="G58" s="165"/>
    </row>
    <row r="59" spans="1:7" ht="20.25" customHeight="1">
      <c r="A59" s="160">
        <v>18</v>
      </c>
      <c r="B59" s="185" t="s">
        <v>82</v>
      </c>
      <c r="C59" s="92">
        <v>1200</v>
      </c>
      <c r="D59" s="163">
        <v>2</v>
      </c>
      <c r="E59" s="179">
        <v>4</v>
      </c>
      <c r="F59" s="164">
        <f t="shared" si="0"/>
        <v>9600</v>
      </c>
      <c r="G59" s="165"/>
    </row>
    <row r="60" spans="1:7" ht="20.25" customHeight="1">
      <c r="A60" s="160">
        <v>19</v>
      </c>
      <c r="B60" s="185" t="s">
        <v>83</v>
      </c>
      <c r="C60" s="92">
        <v>0</v>
      </c>
      <c r="D60" s="163">
        <v>2</v>
      </c>
      <c r="E60" s="179">
        <v>0</v>
      </c>
      <c r="F60" s="164">
        <f t="shared" si="0"/>
        <v>0</v>
      </c>
      <c r="G60" s="165"/>
    </row>
    <row r="61" spans="1:7" ht="16.5">
      <c r="A61" s="160">
        <v>20</v>
      </c>
      <c r="B61" s="186" t="s">
        <v>84</v>
      </c>
      <c r="C61" s="92">
        <v>800</v>
      </c>
      <c r="D61" s="163">
        <v>2</v>
      </c>
      <c r="E61" s="179">
        <v>2</v>
      </c>
      <c r="F61" s="164">
        <f t="shared" si="0"/>
        <v>3200</v>
      </c>
      <c r="G61" s="165"/>
    </row>
    <row r="62" spans="1:7" ht="31.5" customHeight="1">
      <c r="A62" s="160">
        <v>21</v>
      </c>
      <c r="B62" s="186" t="s">
        <v>85</v>
      </c>
      <c r="C62" s="92">
        <v>600</v>
      </c>
      <c r="D62" s="163">
        <v>2</v>
      </c>
      <c r="E62" s="179">
        <v>6</v>
      </c>
      <c r="F62" s="164">
        <f t="shared" si="0"/>
        <v>7200</v>
      </c>
      <c r="G62" s="165"/>
    </row>
    <row r="63" spans="1:7" s="115" customFormat="1" ht="16.5">
      <c r="A63" s="160">
        <v>22</v>
      </c>
      <c r="B63" s="186" t="s">
        <v>86</v>
      </c>
      <c r="C63" s="92">
        <v>600</v>
      </c>
      <c r="D63" s="163">
        <v>2</v>
      </c>
      <c r="E63" s="179">
        <v>2</v>
      </c>
      <c r="F63" s="164">
        <f t="shared" si="0"/>
        <v>2400</v>
      </c>
      <c r="G63" s="165"/>
    </row>
    <row r="64" spans="1:7" s="115" customFormat="1" ht="16.5">
      <c r="A64" s="160">
        <v>23</v>
      </c>
      <c r="B64" s="186" t="s">
        <v>87</v>
      </c>
      <c r="C64" s="92">
        <v>200</v>
      </c>
      <c r="D64" s="163">
        <v>2</v>
      </c>
      <c r="E64" s="179">
        <v>5</v>
      </c>
      <c r="F64" s="164">
        <f t="shared" si="0"/>
        <v>2000</v>
      </c>
      <c r="G64" s="165"/>
    </row>
    <row r="65" spans="1:7" s="115" customFormat="1" ht="16.5">
      <c r="A65" s="160">
        <v>24</v>
      </c>
      <c r="B65" s="186" t="s">
        <v>88</v>
      </c>
      <c r="C65" s="92">
        <v>1500</v>
      </c>
      <c r="D65" s="163">
        <v>2</v>
      </c>
      <c r="E65" s="179">
        <v>1</v>
      </c>
      <c r="F65" s="164">
        <f t="shared" si="0"/>
        <v>3000</v>
      </c>
      <c r="G65" s="165"/>
    </row>
    <row r="66" spans="1:7" s="115" customFormat="1" ht="16.5">
      <c r="A66" s="160">
        <v>25</v>
      </c>
      <c r="B66" s="185" t="s">
        <v>89</v>
      </c>
      <c r="C66" s="92">
        <v>500</v>
      </c>
      <c r="D66" s="163">
        <v>2</v>
      </c>
      <c r="E66" s="179">
        <v>1</v>
      </c>
      <c r="F66" s="164">
        <f t="shared" si="0"/>
        <v>1000</v>
      </c>
      <c r="G66" s="165"/>
    </row>
    <row r="67" spans="1:7" s="115" customFormat="1" ht="27.75" customHeight="1">
      <c r="A67" s="160">
        <v>26</v>
      </c>
      <c r="B67" s="73" t="s">
        <v>90</v>
      </c>
      <c r="C67" s="58">
        <v>3500</v>
      </c>
      <c r="D67" s="75">
        <v>2</v>
      </c>
      <c r="E67" s="75">
        <v>1</v>
      </c>
      <c r="F67" s="53">
        <f t="shared" si="0"/>
        <v>7000</v>
      </c>
      <c r="G67" s="165"/>
    </row>
    <row r="68" spans="1:7" s="117" customFormat="1" ht="28.5" customHeight="1">
      <c r="A68" s="160">
        <v>27</v>
      </c>
      <c r="B68" s="73" t="s">
        <v>91</v>
      </c>
      <c r="C68" s="58">
        <v>300</v>
      </c>
      <c r="D68" s="75">
        <v>2</v>
      </c>
      <c r="E68" s="75">
        <v>15</v>
      </c>
      <c r="F68" s="53">
        <f t="shared" si="0"/>
        <v>9000</v>
      </c>
      <c r="G68" s="86"/>
    </row>
    <row r="69" spans="1:7" s="117" customFormat="1" ht="24.75" customHeight="1">
      <c r="A69" s="160">
        <v>28</v>
      </c>
      <c r="B69" s="181" t="s">
        <v>92</v>
      </c>
      <c r="C69" s="58">
        <v>1000</v>
      </c>
      <c r="D69" s="75">
        <v>3</v>
      </c>
      <c r="E69" s="75">
        <v>4</v>
      </c>
      <c r="F69" s="53">
        <f t="shared" si="0"/>
        <v>12000</v>
      </c>
      <c r="G69" s="86" t="s">
        <v>93</v>
      </c>
    </row>
    <row r="70" spans="1:7" s="117" customFormat="1" ht="20.25" customHeight="1">
      <c r="A70" s="160">
        <v>29</v>
      </c>
      <c r="B70" s="181" t="s">
        <v>94</v>
      </c>
      <c r="C70" s="58">
        <v>300</v>
      </c>
      <c r="D70" s="75">
        <v>1</v>
      </c>
      <c r="E70" s="75">
        <v>22</v>
      </c>
      <c r="F70" s="53">
        <f t="shared" si="0"/>
        <v>6600</v>
      </c>
      <c r="G70" s="187" t="s">
        <v>95</v>
      </c>
    </row>
    <row r="71" spans="1:7" ht="24.75" customHeight="1">
      <c r="A71" s="226" t="s">
        <v>96</v>
      </c>
      <c r="B71" s="227"/>
      <c r="C71" s="227"/>
      <c r="D71" s="227"/>
      <c r="E71" s="227"/>
      <c r="F71" s="166">
        <f>SUM(F42:F70)</f>
        <v>166295</v>
      </c>
      <c r="G71" s="167"/>
    </row>
    <row r="72" spans="1:7">
      <c r="A72" s="232"/>
      <c r="B72" s="230"/>
      <c r="C72" s="230"/>
      <c r="D72" s="230"/>
      <c r="E72" s="230"/>
      <c r="F72" s="230"/>
      <c r="G72" s="231"/>
    </row>
    <row r="73" spans="1:7" ht="36" customHeight="1">
      <c r="A73" s="144" t="s">
        <v>97</v>
      </c>
      <c r="B73" s="145" t="s">
        <v>8</v>
      </c>
      <c r="C73" s="146" t="s">
        <v>33</v>
      </c>
      <c r="D73" s="159" t="s">
        <v>34</v>
      </c>
      <c r="E73" s="159" t="s">
        <v>35</v>
      </c>
      <c r="F73" s="146" t="s">
        <v>36</v>
      </c>
      <c r="G73" s="147" t="s">
        <v>11</v>
      </c>
    </row>
    <row r="74" spans="1:7" ht="30" customHeight="1">
      <c r="A74" s="188">
        <v>1</v>
      </c>
      <c r="B74" s="189" t="s">
        <v>98</v>
      </c>
      <c r="C74" s="58">
        <v>3000</v>
      </c>
      <c r="D74" s="190">
        <v>2</v>
      </c>
      <c r="E74" s="191">
        <v>2</v>
      </c>
      <c r="F74" s="53">
        <f>C74*D74*E74</f>
        <v>12000</v>
      </c>
      <c r="G74" s="192" t="s">
        <v>99</v>
      </c>
    </row>
    <row r="75" spans="1:7" ht="30" customHeight="1">
      <c r="A75" s="188">
        <v>2</v>
      </c>
      <c r="B75" s="189" t="s">
        <v>100</v>
      </c>
      <c r="C75" s="58">
        <v>3000</v>
      </c>
      <c r="D75" s="190">
        <v>2</v>
      </c>
      <c r="E75" s="190">
        <v>2.5</v>
      </c>
      <c r="F75" s="53">
        <f>C75*D75*E75</f>
        <v>15000</v>
      </c>
      <c r="G75" s="192" t="s">
        <v>101</v>
      </c>
    </row>
    <row r="76" spans="1:7" ht="30" customHeight="1">
      <c r="A76" s="193">
        <v>3</v>
      </c>
      <c r="B76" s="194" t="s">
        <v>102</v>
      </c>
      <c r="C76" s="195">
        <v>10</v>
      </c>
      <c r="D76" s="191">
        <v>1</v>
      </c>
      <c r="E76" s="191">
        <v>300</v>
      </c>
      <c r="F76" s="196">
        <f>C76*D76*E76</f>
        <v>3000</v>
      </c>
      <c r="G76" s="197" t="s">
        <v>103</v>
      </c>
    </row>
    <row r="77" spans="1:7" ht="30" customHeight="1">
      <c r="A77" s="188">
        <v>4</v>
      </c>
      <c r="B77" s="189" t="s">
        <v>104</v>
      </c>
      <c r="C77" s="58">
        <v>8000</v>
      </c>
      <c r="D77" s="170">
        <v>1</v>
      </c>
      <c r="E77" s="170">
        <v>1</v>
      </c>
      <c r="F77" s="53">
        <f>C77*D77*E77</f>
        <v>8000</v>
      </c>
      <c r="G77" s="198" t="s">
        <v>105</v>
      </c>
    </row>
    <row r="78" spans="1:7" ht="34.5" customHeight="1">
      <c r="A78" s="233" t="s">
        <v>106</v>
      </c>
      <c r="B78" s="234"/>
      <c r="C78" s="234"/>
      <c r="D78" s="234"/>
      <c r="E78" s="235"/>
      <c r="F78" s="166">
        <f>SUM(F74:F77)</f>
        <v>38000</v>
      </c>
      <c r="G78" s="167"/>
    </row>
    <row r="79" spans="1:7">
      <c r="A79" s="236"/>
      <c r="B79" s="237"/>
      <c r="C79" s="237"/>
      <c r="D79" s="237"/>
      <c r="E79" s="237"/>
      <c r="F79" s="237"/>
      <c r="G79" s="238"/>
    </row>
    <row r="80" spans="1:7" ht="46.5" customHeight="1">
      <c r="A80" s="144" t="s">
        <v>107</v>
      </c>
      <c r="B80" s="145" t="s">
        <v>8</v>
      </c>
      <c r="C80" s="146" t="s">
        <v>33</v>
      </c>
      <c r="D80" s="159" t="s">
        <v>34</v>
      </c>
      <c r="E80" s="159" t="s">
        <v>35</v>
      </c>
      <c r="F80" s="146" t="s">
        <v>36</v>
      </c>
      <c r="G80" s="147" t="s">
        <v>11</v>
      </c>
    </row>
    <row r="81" spans="1:7" s="115" customFormat="1" ht="25.5">
      <c r="A81" s="199">
        <v>1</v>
      </c>
      <c r="B81" s="200" t="s">
        <v>108</v>
      </c>
      <c r="C81" s="91">
        <v>25</v>
      </c>
      <c r="D81" s="170">
        <v>1</v>
      </c>
      <c r="E81" s="170">
        <v>285</v>
      </c>
      <c r="F81" s="53">
        <f t="shared" ref="F81:F89" si="1">C81*D81*E81</f>
        <v>7125</v>
      </c>
      <c r="G81" s="201" t="s">
        <v>109</v>
      </c>
    </row>
    <row r="82" spans="1:7" s="115" customFormat="1" ht="25.5" customHeight="1">
      <c r="A82" s="199">
        <v>2</v>
      </c>
      <c r="B82" s="200" t="s">
        <v>110</v>
      </c>
      <c r="C82" s="91">
        <v>0</v>
      </c>
      <c r="D82" s="170">
        <v>1</v>
      </c>
      <c r="E82" s="170">
        <v>0</v>
      </c>
      <c r="F82" s="53">
        <f t="shared" si="1"/>
        <v>0</v>
      </c>
      <c r="G82" s="201"/>
    </row>
    <row r="83" spans="1:7" s="115" customFormat="1" ht="30.75" customHeight="1">
      <c r="A83" s="199">
        <v>3</v>
      </c>
      <c r="B83" s="161" t="s">
        <v>111</v>
      </c>
      <c r="C83" s="92">
        <v>20</v>
      </c>
      <c r="D83" s="163">
        <v>1</v>
      </c>
      <c r="E83" s="179">
        <v>50</v>
      </c>
      <c r="F83" s="53">
        <f t="shared" si="1"/>
        <v>1000</v>
      </c>
      <c r="G83" s="165" t="s">
        <v>112</v>
      </c>
    </row>
    <row r="84" spans="1:7" s="115" customFormat="1" ht="31.5" customHeight="1">
      <c r="A84" s="199">
        <v>4</v>
      </c>
      <c r="B84" s="161" t="s">
        <v>113</v>
      </c>
      <c r="C84" s="92">
        <v>450</v>
      </c>
      <c r="D84" s="163">
        <v>2</v>
      </c>
      <c r="E84" s="179">
        <v>1</v>
      </c>
      <c r="F84" s="53">
        <f t="shared" si="1"/>
        <v>900</v>
      </c>
      <c r="G84" s="165" t="s">
        <v>114</v>
      </c>
    </row>
    <row r="85" spans="1:7" s="115" customFormat="1" ht="31.5" customHeight="1">
      <c r="A85" s="199">
        <v>5</v>
      </c>
      <c r="B85" s="161" t="s">
        <v>115</v>
      </c>
      <c r="C85" s="92">
        <v>450</v>
      </c>
      <c r="D85" s="163">
        <v>2</v>
      </c>
      <c r="E85" s="179">
        <v>1</v>
      </c>
      <c r="F85" s="53">
        <f t="shared" si="1"/>
        <v>900</v>
      </c>
      <c r="G85" s="165" t="s">
        <v>114</v>
      </c>
    </row>
    <row r="86" spans="1:7" s="115" customFormat="1" ht="24" customHeight="1">
      <c r="A86" s="199">
        <v>6</v>
      </c>
      <c r="B86" s="161" t="s">
        <v>116</v>
      </c>
      <c r="C86" s="92">
        <v>50</v>
      </c>
      <c r="D86" s="163">
        <v>1</v>
      </c>
      <c r="E86" s="179">
        <v>5</v>
      </c>
      <c r="F86" s="53">
        <f t="shared" si="1"/>
        <v>250</v>
      </c>
      <c r="G86" s="165" t="s">
        <v>117</v>
      </c>
    </row>
    <row r="87" spans="1:7" s="115" customFormat="1" ht="32.25" customHeight="1">
      <c r="A87" s="199">
        <v>7</v>
      </c>
      <c r="B87" s="161" t="s">
        <v>118</v>
      </c>
      <c r="C87" s="92">
        <v>60</v>
      </c>
      <c r="D87" s="163">
        <v>1</v>
      </c>
      <c r="E87" s="179">
        <v>6</v>
      </c>
      <c r="F87" s="53">
        <f t="shared" si="1"/>
        <v>360</v>
      </c>
      <c r="G87" s="165" t="s">
        <v>119</v>
      </c>
    </row>
    <row r="88" spans="1:7" s="115" customFormat="1" ht="30" customHeight="1">
      <c r="A88" s="199">
        <v>8</v>
      </c>
      <c r="B88" s="161" t="s">
        <v>120</v>
      </c>
      <c r="C88" s="92">
        <v>4000</v>
      </c>
      <c r="D88" s="163">
        <v>1</v>
      </c>
      <c r="E88" s="179">
        <v>1</v>
      </c>
      <c r="F88" s="53">
        <f t="shared" si="1"/>
        <v>4000</v>
      </c>
      <c r="G88" s="165" t="s">
        <v>121</v>
      </c>
    </row>
    <row r="89" spans="1:7" s="115" customFormat="1" ht="30" customHeight="1">
      <c r="A89" s="199">
        <v>9</v>
      </c>
      <c r="B89" s="161" t="s">
        <v>122</v>
      </c>
      <c r="C89" s="92">
        <v>60</v>
      </c>
      <c r="D89" s="163">
        <v>1</v>
      </c>
      <c r="E89" s="179">
        <v>1</v>
      </c>
      <c r="F89" s="53">
        <f t="shared" si="1"/>
        <v>60</v>
      </c>
      <c r="G89" s="182" t="s">
        <v>123</v>
      </c>
    </row>
    <row r="90" spans="1:7" ht="24.75" customHeight="1">
      <c r="A90" s="233" t="s">
        <v>124</v>
      </c>
      <c r="B90" s="234"/>
      <c r="C90" s="234"/>
      <c r="D90" s="234"/>
      <c r="E90" s="235"/>
      <c r="F90" s="166">
        <f>SUM(F81:F89)</f>
        <v>14595</v>
      </c>
      <c r="G90" s="167"/>
    </row>
    <row r="91" spans="1:7" ht="24.75" customHeight="1">
      <c r="A91" s="236"/>
      <c r="B91" s="237"/>
      <c r="C91" s="237"/>
      <c r="D91" s="237"/>
      <c r="E91" s="237"/>
      <c r="F91" s="237"/>
      <c r="G91" s="238"/>
    </row>
    <row r="92" spans="1:7" ht="25.5">
      <c r="A92" s="144" t="s">
        <v>125</v>
      </c>
      <c r="B92" s="145" t="s">
        <v>8</v>
      </c>
      <c r="C92" s="146" t="s">
        <v>33</v>
      </c>
      <c r="D92" s="159" t="s">
        <v>34</v>
      </c>
      <c r="E92" s="159" t="s">
        <v>35</v>
      </c>
      <c r="F92" s="146" t="s">
        <v>36</v>
      </c>
      <c r="G92" s="147" t="s">
        <v>11</v>
      </c>
    </row>
    <row r="93" spans="1:7" ht="27.75" customHeight="1">
      <c r="A93" s="188">
        <v>1</v>
      </c>
      <c r="B93" s="202" t="s">
        <v>126</v>
      </c>
      <c r="C93" s="203">
        <f>(F26+F31+F39++F71+F78+F90+F101)</f>
        <v>598240</v>
      </c>
      <c r="D93" s="190">
        <v>1</v>
      </c>
      <c r="E93" s="190">
        <v>0.1</v>
      </c>
      <c r="F93" s="204">
        <f>C93*D93*E93</f>
        <v>59824</v>
      </c>
      <c r="G93" s="192" t="s">
        <v>127</v>
      </c>
    </row>
    <row r="94" spans="1:7" ht="24.75" customHeight="1">
      <c r="A94" s="233" t="s">
        <v>128</v>
      </c>
      <c r="B94" s="234"/>
      <c r="C94" s="234"/>
      <c r="D94" s="234"/>
      <c r="E94" s="235"/>
      <c r="F94" s="166">
        <f>SUM(F92:F93)</f>
        <v>59824</v>
      </c>
      <c r="G94" s="167"/>
    </row>
    <row r="95" spans="1:7">
      <c r="A95" s="232"/>
      <c r="B95" s="230"/>
      <c r="C95" s="230"/>
      <c r="D95" s="230"/>
      <c r="E95" s="230"/>
      <c r="F95" s="230"/>
      <c r="G95" s="231"/>
    </row>
    <row r="96" spans="1:7" ht="36.75" customHeight="1">
      <c r="A96" s="144" t="s">
        <v>129</v>
      </c>
      <c r="B96" s="145" t="s">
        <v>8</v>
      </c>
      <c r="C96" s="146" t="s">
        <v>33</v>
      </c>
      <c r="D96" s="159" t="s">
        <v>34</v>
      </c>
      <c r="E96" s="159" t="s">
        <v>35</v>
      </c>
      <c r="F96" s="146" t="s">
        <v>36</v>
      </c>
      <c r="G96" s="147" t="s">
        <v>11</v>
      </c>
    </row>
    <row r="97" spans="1:7" s="115" customFormat="1" ht="44.25" customHeight="1">
      <c r="A97" s="170">
        <v>1</v>
      </c>
      <c r="B97" s="205" t="s">
        <v>130</v>
      </c>
      <c r="C97" s="91">
        <v>1000</v>
      </c>
      <c r="D97" s="170">
        <v>1</v>
      </c>
      <c r="E97" s="170">
        <v>4</v>
      </c>
      <c r="F97" s="184">
        <f>C97*D97*E97</f>
        <v>4000</v>
      </c>
      <c r="G97" s="206" t="s">
        <v>131</v>
      </c>
    </row>
    <row r="98" spans="1:7" s="115" customFormat="1" ht="43.5" customHeight="1">
      <c r="A98" s="170">
        <v>2</v>
      </c>
      <c r="B98" s="205" t="s">
        <v>130</v>
      </c>
      <c r="C98" s="91">
        <v>600</v>
      </c>
      <c r="D98" s="170">
        <v>2</v>
      </c>
      <c r="E98" s="170">
        <v>3</v>
      </c>
      <c r="F98" s="184">
        <f>C98*D98*E98</f>
        <v>3600</v>
      </c>
      <c r="G98" s="206" t="s">
        <v>132</v>
      </c>
    </row>
    <row r="99" spans="1:7" s="115" customFormat="1" ht="24.75">
      <c r="A99" s="170">
        <v>3</v>
      </c>
      <c r="B99" s="205" t="s">
        <v>133</v>
      </c>
      <c r="C99" s="91">
        <v>300</v>
      </c>
      <c r="D99" s="170">
        <v>10</v>
      </c>
      <c r="E99" s="170">
        <v>4</v>
      </c>
      <c r="F99" s="184">
        <f>C99*D99*E99</f>
        <v>12000</v>
      </c>
      <c r="G99" s="206" t="s">
        <v>134</v>
      </c>
    </row>
    <row r="100" spans="1:7" s="115" customFormat="1" ht="26.25" customHeight="1">
      <c r="A100" s="191">
        <v>4</v>
      </c>
      <c r="B100" s="207" t="s">
        <v>135</v>
      </c>
      <c r="C100" s="162">
        <v>3400</v>
      </c>
      <c r="D100" s="191">
        <v>1</v>
      </c>
      <c r="E100" s="191">
        <v>1</v>
      </c>
      <c r="F100" s="208">
        <f>C100*D100*E100</f>
        <v>3400</v>
      </c>
      <c r="G100" s="95" t="s">
        <v>136</v>
      </c>
    </row>
    <row r="101" spans="1:7" ht="24.75" customHeight="1">
      <c r="A101" s="233" t="s">
        <v>137</v>
      </c>
      <c r="B101" s="234"/>
      <c r="C101" s="234"/>
      <c r="D101" s="234"/>
      <c r="E101" s="235"/>
      <c r="F101" s="166">
        <f>SUM(F97:F100)</f>
        <v>23000</v>
      </c>
      <c r="G101" s="167"/>
    </row>
    <row r="102" spans="1:7">
      <c r="A102" s="232"/>
      <c r="B102" s="230"/>
      <c r="C102" s="230"/>
      <c r="D102" s="230"/>
      <c r="E102" s="230"/>
      <c r="F102" s="230"/>
      <c r="G102" s="231"/>
    </row>
    <row r="103" spans="1:7" ht="45.75" customHeight="1">
      <c r="A103" s="144" t="s">
        <v>138</v>
      </c>
      <c r="B103" s="145" t="s">
        <v>8</v>
      </c>
      <c r="C103" s="146" t="s">
        <v>33</v>
      </c>
      <c r="D103" s="159" t="s">
        <v>34</v>
      </c>
      <c r="E103" s="159" t="s">
        <v>35</v>
      </c>
      <c r="F103" s="146" t="s">
        <v>36</v>
      </c>
      <c r="G103" s="147" t="s">
        <v>11</v>
      </c>
    </row>
    <row r="104" spans="1:7" ht="30.75" customHeight="1">
      <c r="A104" s="188">
        <v>1</v>
      </c>
      <c r="B104" s="202" t="s">
        <v>139</v>
      </c>
      <c r="C104" s="203">
        <v>0</v>
      </c>
      <c r="D104" s="190">
        <v>1</v>
      </c>
      <c r="E104" s="190">
        <v>1</v>
      </c>
      <c r="F104" s="204">
        <f>C104*D104*E104</f>
        <v>0</v>
      </c>
      <c r="G104" s="192"/>
    </row>
    <row r="105" spans="1:7" ht="24.75" customHeight="1">
      <c r="A105" s="239" t="s">
        <v>140</v>
      </c>
      <c r="B105" s="240"/>
      <c r="C105" s="240"/>
      <c r="D105" s="240"/>
      <c r="E105" s="241"/>
      <c r="F105" s="209">
        <f>SUM(F103:F104)</f>
        <v>0</v>
      </c>
      <c r="G105" s="210"/>
    </row>
  </sheetData>
  <mergeCells count="41">
    <mergeCell ref="A101:E101"/>
    <mergeCell ref="A102:G102"/>
    <mergeCell ref="A105:E105"/>
    <mergeCell ref="A79:G79"/>
    <mergeCell ref="A90:E90"/>
    <mergeCell ref="A91:G91"/>
    <mergeCell ref="A94:E94"/>
    <mergeCell ref="A95:G95"/>
    <mergeCell ref="A39:E39"/>
    <mergeCell ref="A40:G40"/>
    <mergeCell ref="A71:E71"/>
    <mergeCell ref="A72:G72"/>
    <mergeCell ref="A78:E78"/>
    <mergeCell ref="A20:C20"/>
    <mergeCell ref="D20:E20"/>
    <mergeCell ref="A26:E26"/>
    <mergeCell ref="A31:E31"/>
    <mergeCell ref="A32:G3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3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42"/>
      <c r="B1" s="108" t="s">
        <v>141</v>
      </c>
      <c r="C1" s="242"/>
    </row>
    <row r="2" spans="1:5">
      <c r="A2" s="243"/>
      <c r="B2" s="109" t="s">
        <v>142</v>
      </c>
      <c r="C2" s="243"/>
    </row>
    <row r="3" spans="1:5" ht="25.5">
      <c r="A3" s="244" t="s">
        <v>12</v>
      </c>
      <c r="B3" s="110" t="s">
        <v>143</v>
      </c>
      <c r="C3" s="246"/>
      <c r="E3" t="s">
        <v>144</v>
      </c>
    </row>
    <row r="4" spans="1:5">
      <c r="A4" s="245"/>
      <c r="B4" s="111" t="s">
        <v>145</v>
      </c>
      <c r="C4" s="247"/>
    </row>
    <row r="5" spans="1:5" ht="25.5">
      <c r="A5" s="244" t="s">
        <v>14</v>
      </c>
      <c r="B5" s="110" t="s">
        <v>146</v>
      </c>
      <c r="C5" s="248" t="s">
        <v>147</v>
      </c>
      <c r="E5" t="s">
        <v>148</v>
      </c>
    </row>
    <row r="6" spans="1:5">
      <c r="A6" s="245"/>
      <c r="B6" s="111" t="s">
        <v>149</v>
      </c>
      <c r="C6" s="249"/>
    </row>
    <row r="7" spans="1:5" ht="25.5">
      <c r="A7" s="244" t="s">
        <v>16</v>
      </c>
      <c r="B7" s="110" t="s">
        <v>150</v>
      </c>
      <c r="C7" s="248" t="s">
        <v>151</v>
      </c>
      <c r="E7" t="s">
        <v>152</v>
      </c>
    </row>
    <row r="8" spans="1:5">
      <c r="A8" s="245"/>
      <c r="B8" s="111" t="s">
        <v>153</v>
      </c>
      <c r="C8" s="249"/>
    </row>
    <row r="9" spans="1:5" ht="33.75" customHeight="1">
      <c r="A9" s="244" t="s">
        <v>18</v>
      </c>
      <c r="B9" s="112" t="s">
        <v>154</v>
      </c>
      <c r="C9" s="248" t="s">
        <v>155</v>
      </c>
      <c r="E9" t="s">
        <v>156</v>
      </c>
    </row>
    <row r="10" spans="1:5">
      <c r="A10" s="245"/>
      <c r="B10" s="111" t="s">
        <v>157</v>
      </c>
      <c r="C10" s="249"/>
    </row>
    <row r="11" spans="1:5" ht="21.75" customHeight="1">
      <c r="A11" s="244" t="s">
        <v>20</v>
      </c>
      <c r="B11" s="110" t="s">
        <v>158</v>
      </c>
      <c r="C11" s="248" t="s">
        <v>159</v>
      </c>
      <c r="E11" t="s">
        <v>160</v>
      </c>
    </row>
    <row r="12" spans="1:5">
      <c r="A12" s="245"/>
      <c r="B12" s="111" t="s">
        <v>161</v>
      </c>
      <c r="C12" s="249"/>
    </row>
    <row r="13" spans="1:5">
      <c r="A13" s="244" t="s">
        <v>22</v>
      </c>
      <c r="B13" s="110" t="s">
        <v>162</v>
      </c>
      <c r="C13" s="248" t="s">
        <v>163</v>
      </c>
      <c r="E13" t="s">
        <v>164</v>
      </c>
    </row>
    <row r="14" spans="1:5">
      <c r="A14" s="245"/>
      <c r="B14" s="111" t="s">
        <v>165</v>
      </c>
      <c r="C14" s="249"/>
    </row>
    <row r="15" spans="1:5" ht="25.5">
      <c r="A15" s="244" t="s">
        <v>24</v>
      </c>
      <c r="B15" s="110" t="s">
        <v>166</v>
      </c>
      <c r="C15" s="246"/>
      <c r="E15" t="s">
        <v>167</v>
      </c>
    </row>
    <row r="16" spans="1:5">
      <c r="A16" s="245"/>
      <c r="B16" s="111" t="s">
        <v>168</v>
      </c>
      <c r="C16" s="247"/>
    </row>
    <row r="17" spans="1:5" ht="25.5">
      <c r="A17" s="244" t="s">
        <v>26</v>
      </c>
      <c r="B17" s="113" t="s">
        <v>169</v>
      </c>
      <c r="C17" s="250"/>
      <c r="E17" t="s">
        <v>170</v>
      </c>
    </row>
    <row r="18" spans="1:5">
      <c r="A18" s="245"/>
      <c r="B18" s="114" t="s">
        <v>171</v>
      </c>
      <c r="C18" s="251"/>
    </row>
    <row r="19" spans="1:5" ht="25.5">
      <c r="A19" s="244" t="s">
        <v>28</v>
      </c>
      <c r="B19" s="113" t="s">
        <v>172</v>
      </c>
      <c r="C19" s="250"/>
    </row>
    <row r="20" spans="1:5">
      <c r="A20" s="245"/>
      <c r="B20" s="114" t="s">
        <v>173</v>
      </c>
      <c r="C20" s="251"/>
    </row>
  </sheetData>
  <mergeCells count="20">
    <mergeCell ref="C11:C12"/>
    <mergeCell ref="C13:C14"/>
    <mergeCell ref="C15:C16"/>
    <mergeCell ref="C17:C18"/>
    <mergeCell ref="C19:C20"/>
    <mergeCell ref="C1:C2"/>
    <mergeCell ref="C3:C4"/>
    <mergeCell ref="C5:C6"/>
    <mergeCell ref="C7:C8"/>
    <mergeCell ref="C9:C10"/>
    <mergeCell ref="A11:A12"/>
    <mergeCell ref="A13:A14"/>
    <mergeCell ref="A15:A16"/>
    <mergeCell ref="A17:A18"/>
    <mergeCell ref="A19:A20"/>
    <mergeCell ref="A1:A2"/>
    <mergeCell ref="A3:A4"/>
    <mergeCell ref="A5:A6"/>
    <mergeCell ref="A7:A8"/>
    <mergeCell ref="A9:A10"/>
  </mergeCells>
  <phoneticPr fontId="6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8"/>
  <sheetViews>
    <sheetView showGridLines="0" tabSelected="1" workbookViewId="0">
      <selection activeCell="E95" sqref="E95"/>
    </sheetView>
  </sheetViews>
  <sheetFormatPr defaultColWidth="11" defaultRowHeight="15"/>
  <cols>
    <col min="1" max="1" width="14.875" style="4" customWidth="1"/>
    <col min="2" max="2" width="21.5" style="5" customWidth="1"/>
    <col min="3" max="3" width="16" style="6" customWidth="1"/>
    <col min="4" max="4" width="9.625" style="4" customWidth="1"/>
    <col min="5" max="5" width="7.875" style="4" customWidth="1"/>
    <col min="6" max="6" width="14.625" style="7" customWidth="1"/>
    <col min="7" max="7" width="56.875" style="4" customWidth="1"/>
    <col min="8" max="16384" width="11" style="4"/>
  </cols>
  <sheetData>
    <row r="1" spans="1:7" ht="31.5" customHeight="1">
      <c r="A1" s="252" t="s">
        <v>0</v>
      </c>
      <c r="B1" s="253"/>
      <c r="C1" s="253"/>
      <c r="D1" s="253"/>
      <c r="E1" s="253"/>
      <c r="F1" s="253"/>
      <c r="G1" s="254"/>
    </row>
    <row r="2" spans="1:7" ht="24.75" customHeight="1">
      <c r="A2" s="8"/>
      <c r="B2" s="9"/>
      <c r="C2" s="10"/>
      <c r="D2" s="11"/>
      <c r="E2" s="11"/>
      <c r="F2" s="12"/>
      <c r="G2" s="13"/>
    </row>
    <row r="3" spans="1:7" ht="24.75" customHeight="1">
      <c r="A3" s="14"/>
      <c r="B3" s="15" t="s">
        <v>174</v>
      </c>
      <c r="C3" s="16"/>
      <c r="D3" s="17"/>
      <c r="E3" s="18"/>
      <c r="F3" s="16"/>
      <c r="G3" s="19"/>
    </row>
    <row r="4" spans="1:7" ht="24.75" customHeight="1">
      <c r="A4" s="14"/>
      <c r="B4" s="20" t="s">
        <v>175</v>
      </c>
      <c r="C4" s="16"/>
      <c r="D4" s="17"/>
      <c r="E4" s="18"/>
      <c r="F4" s="16"/>
      <c r="G4" s="21"/>
    </row>
    <row r="5" spans="1:7" ht="24.75" customHeight="1">
      <c r="A5" s="14"/>
      <c r="B5" s="22" t="s">
        <v>305</v>
      </c>
      <c r="C5" s="16"/>
      <c r="D5" s="17"/>
      <c r="E5" s="18"/>
      <c r="F5" s="16"/>
      <c r="G5" s="19"/>
    </row>
    <row r="6" spans="1:7" ht="30" customHeight="1">
      <c r="A6" s="14"/>
      <c r="B6" s="255" t="s">
        <v>176</v>
      </c>
      <c r="C6" s="255"/>
      <c r="D6" s="255"/>
      <c r="E6" s="255"/>
      <c r="F6" s="255"/>
      <c r="G6" s="23"/>
    </row>
    <row r="7" spans="1:7" ht="30" customHeight="1">
      <c r="A7" s="14"/>
      <c r="B7" s="255" t="s">
        <v>177</v>
      </c>
      <c r="C7" s="256"/>
      <c r="D7" s="256"/>
      <c r="E7" s="256"/>
      <c r="F7" s="256"/>
      <c r="G7" s="257"/>
    </row>
    <row r="8" spans="1:7" ht="24.75" customHeight="1">
      <c r="A8" s="14"/>
      <c r="B8" s="24" t="s">
        <v>178</v>
      </c>
      <c r="C8" s="16"/>
      <c r="D8" s="25"/>
      <c r="E8" s="25"/>
      <c r="F8" s="26"/>
      <c r="G8" s="23"/>
    </row>
    <row r="9" spans="1:7" ht="24.75" customHeight="1">
      <c r="A9" s="27" t="s">
        <v>179</v>
      </c>
      <c r="B9" s="28"/>
      <c r="C9" s="29"/>
      <c r="D9" s="28"/>
      <c r="E9" s="30"/>
      <c r="F9" s="31"/>
      <c r="G9" s="32"/>
    </row>
    <row r="10" spans="1:7" ht="29.25" customHeight="1">
      <c r="A10" s="33"/>
      <c r="B10" s="258" t="s">
        <v>180</v>
      </c>
      <c r="C10" s="258"/>
      <c r="D10" s="258" t="s">
        <v>181</v>
      </c>
      <c r="E10" s="258"/>
      <c r="F10" s="35" t="s">
        <v>182</v>
      </c>
      <c r="G10" s="36" t="s">
        <v>183</v>
      </c>
    </row>
    <row r="11" spans="1:7" ht="27.75" customHeight="1">
      <c r="A11" s="37" t="s">
        <v>12</v>
      </c>
      <c r="B11" s="259" t="s">
        <v>184</v>
      </c>
      <c r="C11" s="260"/>
      <c r="D11" s="261">
        <f>F27</f>
        <v>30000</v>
      </c>
      <c r="E11" s="261"/>
      <c r="F11" s="38"/>
      <c r="G11" s="39"/>
    </row>
    <row r="12" spans="1:7" ht="27.75" customHeight="1">
      <c r="A12" s="37" t="s">
        <v>14</v>
      </c>
      <c r="B12" s="259" t="s">
        <v>185</v>
      </c>
      <c r="C12" s="260"/>
      <c r="D12" s="261">
        <f>F33</f>
        <v>144000</v>
      </c>
      <c r="E12" s="261"/>
      <c r="F12" s="38"/>
      <c r="G12" s="39"/>
    </row>
    <row r="13" spans="1:7" ht="27.75" customHeight="1">
      <c r="A13" s="37" t="s">
        <v>16</v>
      </c>
      <c r="B13" s="259" t="s">
        <v>186</v>
      </c>
      <c r="C13" s="260"/>
      <c r="D13" s="261">
        <f>F42</f>
        <v>449900</v>
      </c>
      <c r="E13" s="261"/>
      <c r="F13" s="38"/>
      <c r="G13" s="39"/>
    </row>
    <row r="14" spans="1:7" ht="27.75" customHeight="1">
      <c r="A14" s="37" t="s">
        <v>18</v>
      </c>
      <c r="B14" s="259" t="s">
        <v>187</v>
      </c>
      <c r="C14" s="260"/>
      <c r="D14" s="261">
        <f>F83</f>
        <v>184200</v>
      </c>
      <c r="E14" s="261"/>
      <c r="F14" s="38"/>
      <c r="G14" s="39"/>
    </row>
    <row r="15" spans="1:7" ht="27.75" customHeight="1">
      <c r="A15" s="37" t="s">
        <v>20</v>
      </c>
      <c r="B15" s="259" t="s">
        <v>188</v>
      </c>
      <c r="C15" s="260"/>
      <c r="D15" s="261">
        <f>F91</f>
        <v>39600</v>
      </c>
      <c r="E15" s="261"/>
      <c r="F15" s="38"/>
      <c r="G15" s="39"/>
    </row>
    <row r="16" spans="1:7" ht="27.75" customHeight="1">
      <c r="A16" s="37" t="s">
        <v>22</v>
      </c>
      <c r="B16" s="259" t="s">
        <v>189</v>
      </c>
      <c r="C16" s="260"/>
      <c r="D16" s="261">
        <f>F102</f>
        <v>24830</v>
      </c>
      <c r="E16" s="261"/>
      <c r="F16" s="38"/>
      <c r="G16" s="39"/>
    </row>
    <row r="17" spans="1:7" ht="27.75" customHeight="1">
      <c r="A17" s="37" t="s">
        <v>26</v>
      </c>
      <c r="B17" s="259" t="s">
        <v>190</v>
      </c>
      <c r="C17" s="260"/>
      <c r="D17" s="262">
        <f>F110</f>
        <v>18500</v>
      </c>
      <c r="E17" s="263"/>
      <c r="F17" s="38"/>
      <c r="G17" s="39"/>
    </row>
    <row r="18" spans="1:7" ht="27.75" customHeight="1">
      <c r="A18" s="37" t="s">
        <v>28</v>
      </c>
      <c r="B18" s="259" t="s">
        <v>191</v>
      </c>
      <c r="C18" s="260"/>
      <c r="D18" s="262">
        <f>F114</f>
        <v>89103</v>
      </c>
      <c r="E18" s="263"/>
      <c r="F18" s="38"/>
      <c r="G18" s="39"/>
    </row>
    <row r="19" spans="1:7" ht="27.75" customHeight="1">
      <c r="A19" s="37" t="s">
        <v>192</v>
      </c>
      <c r="B19" s="259" t="s">
        <v>193</v>
      </c>
      <c r="C19" s="260"/>
      <c r="D19" s="262">
        <f>F117</f>
        <v>58807.979999999996</v>
      </c>
      <c r="E19" s="263"/>
      <c r="F19" s="38"/>
      <c r="G19" s="39" t="s">
        <v>194</v>
      </c>
    </row>
    <row r="20" spans="1:7" ht="24.75" customHeight="1">
      <c r="A20" s="264" t="s">
        <v>195</v>
      </c>
      <c r="B20" s="265"/>
      <c r="C20" s="265"/>
      <c r="D20" s="266">
        <f>SUM(D11:E19)</f>
        <v>1038940.98</v>
      </c>
      <c r="E20" s="266"/>
      <c r="F20" s="40"/>
      <c r="G20" s="41"/>
    </row>
    <row r="21" spans="1:7" ht="24.75" customHeight="1">
      <c r="A21" s="42" t="s">
        <v>31</v>
      </c>
      <c r="B21" s="43"/>
      <c r="C21" s="44"/>
      <c r="D21" s="43"/>
      <c r="E21" s="45"/>
      <c r="F21" s="46"/>
      <c r="G21" s="47"/>
    </row>
    <row r="22" spans="1:7" ht="24.75" customHeight="1">
      <c r="A22" s="42"/>
      <c r="B22" s="43"/>
      <c r="C22" s="44"/>
      <c r="D22" s="43"/>
      <c r="E22" s="45"/>
      <c r="F22" s="46"/>
      <c r="G22" s="47"/>
    </row>
    <row r="23" spans="1:7" ht="42.75" customHeight="1">
      <c r="A23" s="33" t="s">
        <v>196</v>
      </c>
      <c r="B23" s="34" t="s">
        <v>180</v>
      </c>
      <c r="C23" s="35" t="s">
        <v>197</v>
      </c>
      <c r="D23" s="48" t="s">
        <v>198</v>
      </c>
      <c r="E23" s="48" t="s">
        <v>199</v>
      </c>
      <c r="F23" s="35" t="s">
        <v>200</v>
      </c>
      <c r="G23" s="36" t="s">
        <v>183</v>
      </c>
    </row>
    <row r="24" spans="1:7" s="1" customFormat="1" ht="26.25" customHeight="1">
      <c r="A24" s="49">
        <v>1</v>
      </c>
      <c r="B24" s="50" t="s">
        <v>201</v>
      </c>
      <c r="C24" s="51">
        <v>500</v>
      </c>
      <c r="D24" s="52">
        <v>15</v>
      </c>
      <c r="E24" s="52">
        <v>2</v>
      </c>
      <c r="F24" s="53">
        <f>C24*D24*E24</f>
        <v>15000</v>
      </c>
      <c r="G24" s="54" t="s">
        <v>202</v>
      </c>
    </row>
    <row r="25" spans="1:7" s="1" customFormat="1" ht="25.5">
      <c r="A25" s="49">
        <v>2</v>
      </c>
      <c r="B25" s="50" t="s">
        <v>201</v>
      </c>
      <c r="C25" s="51">
        <v>500</v>
      </c>
      <c r="D25" s="52">
        <v>15</v>
      </c>
      <c r="E25" s="52">
        <v>2</v>
      </c>
      <c r="F25" s="53">
        <f t="shared" ref="F25" si="0">C25*D25*E25</f>
        <v>15000</v>
      </c>
      <c r="G25" s="54" t="s">
        <v>203</v>
      </c>
    </row>
    <row r="26" spans="1:7" s="1" customFormat="1">
      <c r="A26" s="49">
        <v>3</v>
      </c>
      <c r="B26" s="50"/>
      <c r="C26" s="51"/>
      <c r="D26" s="52"/>
      <c r="E26" s="52"/>
      <c r="F26" s="53"/>
      <c r="G26" s="54"/>
    </row>
    <row r="27" spans="1:7" ht="30" customHeight="1">
      <c r="A27" s="267" t="s">
        <v>196</v>
      </c>
      <c r="B27" s="268"/>
      <c r="C27" s="268"/>
      <c r="D27" s="268"/>
      <c r="E27" s="268"/>
      <c r="F27" s="55">
        <f>SUM(F24:F26)</f>
        <v>30000</v>
      </c>
      <c r="G27" s="56"/>
    </row>
    <row r="28" spans="1:7" ht="24.75" customHeight="1">
      <c r="A28" s="42"/>
      <c r="B28" s="43"/>
      <c r="C28" s="44"/>
      <c r="D28" s="43"/>
      <c r="E28" s="45"/>
      <c r="F28" s="46"/>
      <c r="G28" s="47"/>
    </row>
    <row r="29" spans="1:7" ht="37.5" customHeight="1">
      <c r="A29" s="33" t="s">
        <v>204</v>
      </c>
      <c r="B29" s="34" t="s">
        <v>180</v>
      </c>
      <c r="C29" s="35" t="s">
        <v>197</v>
      </c>
      <c r="D29" s="48" t="s">
        <v>198</v>
      </c>
      <c r="E29" s="48" t="s">
        <v>199</v>
      </c>
      <c r="F29" s="35" t="s">
        <v>200</v>
      </c>
      <c r="G29" s="36" t="s">
        <v>183</v>
      </c>
    </row>
    <row r="30" spans="1:7" ht="34.5" customHeight="1">
      <c r="A30" s="49">
        <v>1</v>
      </c>
      <c r="B30" s="57" t="s">
        <v>205</v>
      </c>
      <c r="C30" s="58">
        <v>50000</v>
      </c>
      <c r="D30" s="59">
        <v>2</v>
      </c>
      <c r="E30" s="60">
        <v>1</v>
      </c>
      <c r="F30" s="53">
        <f>C30*D30*E30</f>
        <v>100000</v>
      </c>
      <c r="G30" s="61" t="s">
        <v>206</v>
      </c>
    </row>
    <row r="31" spans="1:7" ht="34.5" customHeight="1">
      <c r="A31" s="49">
        <v>2</v>
      </c>
      <c r="B31" s="57" t="s">
        <v>207</v>
      </c>
      <c r="C31" s="58">
        <v>12000</v>
      </c>
      <c r="D31" s="59">
        <v>2</v>
      </c>
      <c r="E31" s="60">
        <v>1</v>
      </c>
      <c r="F31" s="53">
        <f>C31*D31*E31</f>
        <v>24000</v>
      </c>
      <c r="G31" s="62" t="s">
        <v>208</v>
      </c>
    </row>
    <row r="32" spans="1:7" s="1" customFormat="1" ht="28.5" customHeight="1">
      <c r="A32" s="49">
        <v>3</v>
      </c>
      <c r="B32" s="57" t="s">
        <v>209</v>
      </c>
      <c r="C32" s="58">
        <v>20000</v>
      </c>
      <c r="D32" s="59">
        <v>1</v>
      </c>
      <c r="E32" s="60">
        <v>1</v>
      </c>
      <c r="F32" s="53">
        <f t="shared" ref="F32" si="1">C32*D32*E32</f>
        <v>20000</v>
      </c>
      <c r="G32" s="61" t="s">
        <v>210</v>
      </c>
    </row>
    <row r="33" spans="1:7" ht="39" customHeight="1">
      <c r="A33" s="267" t="s">
        <v>204</v>
      </c>
      <c r="B33" s="268"/>
      <c r="C33" s="268"/>
      <c r="D33" s="268"/>
      <c r="E33" s="268"/>
      <c r="F33" s="55">
        <f>SUM(F30:F32)</f>
        <v>144000</v>
      </c>
      <c r="G33" s="56"/>
    </row>
    <row r="34" spans="1:7" ht="24.75" customHeight="1">
      <c r="A34" s="269"/>
      <c r="B34" s="270"/>
      <c r="C34" s="270"/>
      <c r="D34" s="271"/>
      <c r="E34" s="271"/>
      <c r="F34" s="271"/>
      <c r="G34" s="272"/>
    </row>
    <row r="35" spans="1:7" ht="36" customHeight="1">
      <c r="A35" s="33" t="s">
        <v>211</v>
      </c>
      <c r="B35" s="34" t="s">
        <v>180</v>
      </c>
      <c r="C35" s="35" t="s">
        <v>197</v>
      </c>
      <c r="D35" s="48" t="s">
        <v>198</v>
      </c>
      <c r="E35" s="48" t="s">
        <v>199</v>
      </c>
      <c r="F35" s="35" t="s">
        <v>200</v>
      </c>
      <c r="G35" s="36" t="s">
        <v>183</v>
      </c>
    </row>
    <row r="36" spans="1:7" s="1" customFormat="1" ht="30.75" customHeight="1">
      <c r="A36" s="49">
        <v>1</v>
      </c>
      <c r="B36" s="57" t="s">
        <v>212</v>
      </c>
      <c r="C36" s="58">
        <v>198</v>
      </c>
      <c r="D36" s="59">
        <v>2</v>
      </c>
      <c r="E36" s="60">
        <v>325</v>
      </c>
      <c r="F36" s="53">
        <f>C36*D36*E36</f>
        <v>128700</v>
      </c>
      <c r="G36" s="63" t="s">
        <v>213</v>
      </c>
    </row>
    <row r="37" spans="1:7" s="1" customFormat="1" ht="30.75" customHeight="1">
      <c r="A37" s="49">
        <v>2</v>
      </c>
      <c r="B37" s="57" t="s">
        <v>47</v>
      </c>
      <c r="C37" s="58">
        <v>128</v>
      </c>
      <c r="D37" s="59">
        <v>2</v>
      </c>
      <c r="E37" s="60">
        <v>325</v>
      </c>
      <c r="F37" s="53">
        <f>C37*D37*E37</f>
        <v>83200</v>
      </c>
      <c r="G37" s="63" t="s">
        <v>214</v>
      </c>
    </row>
    <row r="38" spans="1:7" s="1" customFormat="1" ht="50.25" customHeight="1">
      <c r="A38" s="49">
        <v>4</v>
      </c>
      <c r="B38" s="57" t="s">
        <v>215</v>
      </c>
      <c r="C38" s="58">
        <v>250</v>
      </c>
      <c r="D38" s="59">
        <v>2</v>
      </c>
      <c r="E38" s="60">
        <v>325</v>
      </c>
      <c r="F38" s="53">
        <f t="shared" ref="F38:F40" si="2">C38*D38*E38</f>
        <v>162500</v>
      </c>
      <c r="G38" s="64" t="s">
        <v>216</v>
      </c>
    </row>
    <row r="39" spans="1:7" s="1" customFormat="1" ht="42.75" customHeight="1">
      <c r="A39" s="49">
        <v>6</v>
      </c>
      <c r="B39" s="57" t="s">
        <v>51</v>
      </c>
      <c r="C39" s="58">
        <v>30000</v>
      </c>
      <c r="D39" s="59">
        <v>1</v>
      </c>
      <c r="E39" s="60">
        <v>1</v>
      </c>
      <c r="F39" s="53">
        <f t="shared" si="2"/>
        <v>30000</v>
      </c>
      <c r="G39" s="61" t="s">
        <v>304</v>
      </c>
    </row>
    <row r="40" spans="1:7" s="1" customFormat="1" ht="42" customHeight="1">
      <c r="A40" s="49">
        <v>7</v>
      </c>
      <c r="B40" s="57" t="s">
        <v>54</v>
      </c>
      <c r="C40" s="58">
        <v>35</v>
      </c>
      <c r="D40" s="59">
        <v>4</v>
      </c>
      <c r="E40" s="60">
        <v>325</v>
      </c>
      <c r="F40" s="53">
        <f t="shared" si="2"/>
        <v>45500</v>
      </c>
      <c r="G40" s="54" t="s">
        <v>217</v>
      </c>
    </row>
    <row r="41" spans="1:7" s="1" customFormat="1" ht="42" customHeight="1">
      <c r="A41" s="49">
        <v>8</v>
      </c>
      <c r="B41" s="57"/>
      <c r="C41" s="58"/>
      <c r="D41" s="59"/>
      <c r="E41" s="60"/>
      <c r="F41" s="53"/>
      <c r="G41" s="54"/>
    </row>
    <row r="42" spans="1:7" ht="24.75" customHeight="1">
      <c r="A42" s="267" t="s">
        <v>211</v>
      </c>
      <c r="B42" s="268"/>
      <c r="C42" s="268"/>
      <c r="D42" s="268"/>
      <c r="E42" s="268"/>
      <c r="F42" s="55">
        <f>SUM(F36:F41)</f>
        <v>449900</v>
      </c>
      <c r="G42" s="56"/>
    </row>
    <row r="43" spans="1:7" ht="24.75" customHeight="1">
      <c r="A43" s="273"/>
      <c r="B43" s="271"/>
      <c r="C43" s="271"/>
      <c r="D43" s="271"/>
      <c r="E43" s="271"/>
      <c r="F43" s="271"/>
      <c r="G43" s="272"/>
    </row>
    <row r="44" spans="1:7" ht="37.5" customHeight="1">
      <c r="A44" s="33" t="s">
        <v>218</v>
      </c>
      <c r="B44" s="34" t="s">
        <v>180</v>
      </c>
      <c r="C44" s="35" t="s">
        <v>197</v>
      </c>
      <c r="D44" s="48" t="s">
        <v>198</v>
      </c>
      <c r="E44" s="48" t="s">
        <v>199</v>
      </c>
      <c r="F44" s="35" t="s">
        <v>200</v>
      </c>
      <c r="G44" s="36" t="s">
        <v>183</v>
      </c>
    </row>
    <row r="45" spans="1:7" s="1" customFormat="1" ht="46.5" customHeight="1">
      <c r="A45" s="65">
        <v>1</v>
      </c>
      <c r="B45" s="66" t="s">
        <v>219</v>
      </c>
      <c r="C45" s="67">
        <v>40000</v>
      </c>
      <c r="D45" s="68">
        <v>1</v>
      </c>
      <c r="E45" s="68">
        <v>1</v>
      </c>
      <c r="F45" s="69">
        <f>C45*D45*E45</f>
        <v>40000</v>
      </c>
      <c r="G45" s="70" t="s">
        <v>220</v>
      </c>
    </row>
    <row r="46" spans="1:7" s="1" customFormat="1" ht="37.5" customHeight="1">
      <c r="A46" s="65">
        <v>2</v>
      </c>
      <c r="B46" s="66" t="s">
        <v>221</v>
      </c>
      <c r="C46" s="67">
        <v>2000</v>
      </c>
      <c r="D46" s="68">
        <v>1</v>
      </c>
      <c r="E46" s="68">
        <v>3</v>
      </c>
      <c r="F46" s="69">
        <f>C46*D46*E46</f>
        <v>6000</v>
      </c>
      <c r="G46" s="71" t="s">
        <v>222</v>
      </c>
    </row>
    <row r="47" spans="1:7" s="1" customFormat="1" ht="37.5" customHeight="1">
      <c r="A47" s="65">
        <v>3</v>
      </c>
      <c r="B47" s="66" t="s">
        <v>223</v>
      </c>
      <c r="C47" s="67">
        <v>2800</v>
      </c>
      <c r="D47" s="68">
        <v>2</v>
      </c>
      <c r="E47" s="68">
        <v>1</v>
      </c>
      <c r="F47" s="69">
        <f>C47*D47*E47</f>
        <v>5600</v>
      </c>
      <c r="G47" s="72" t="s">
        <v>224</v>
      </c>
    </row>
    <row r="48" spans="1:7" s="1" customFormat="1" ht="33" customHeight="1">
      <c r="A48" s="65">
        <v>4</v>
      </c>
      <c r="B48" s="73" t="s">
        <v>225</v>
      </c>
      <c r="C48" s="74">
        <v>600</v>
      </c>
      <c r="D48" s="75">
        <v>1</v>
      </c>
      <c r="E48" s="75">
        <v>6</v>
      </c>
      <c r="F48" s="53">
        <f>C48*D48*E48</f>
        <v>3600</v>
      </c>
      <c r="G48" s="76" t="s">
        <v>226</v>
      </c>
    </row>
    <row r="49" spans="1:7" s="1" customFormat="1" ht="29.25" customHeight="1">
      <c r="A49" s="65">
        <v>5</v>
      </c>
      <c r="B49" s="73" t="s">
        <v>227</v>
      </c>
      <c r="C49" s="74">
        <v>200</v>
      </c>
      <c r="D49" s="75">
        <v>2</v>
      </c>
      <c r="E49" s="75">
        <v>81</v>
      </c>
      <c r="F49" s="53">
        <f t="shared" ref="F49:F82" si="3">C49*D49*E49</f>
        <v>32400</v>
      </c>
      <c r="G49" s="76" t="s">
        <v>228</v>
      </c>
    </row>
    <row r="50" spans="1:7" s="2" customFormat="1" ht="29.25" customHeight="1">
      <c r="A50" s="65">
        <v>6</v>
      </c>
      <c r="B50" s="77" t="s">
        <v>229</v>
      </c>
      <c r="C50" s="78">
        <v>5000</v>
      </c>
      <c r="D50" s="79">
        <v>1</v>
      </c>
      <c r="E50" s="79">
        <v>1</v>
      </c>
      <c r="F50" s="80">
        <f t="shared" si="3"/>
        <v>5000</v>
      </c>
      <c r="G50" s="81" t="s">
        <v>230</v>
      </c>
    </row>
    <row r="51" spans="1:7" s="1" customFormat="1" ht="47.25" customHeight="1">
      <c r="A51" s="65">
        <v>7</v>
      </c>
      <c r="B51" s="73" t="s">
        <v>231</v>
      </c>
      <c r="C51" s="74">
        <v>200</v>
      </c>
      <c r="D51" s="52">
        <v>1</v>
      </c>
      <c r="E51" s="75">
        <v>12</v>
      </c>
      <c r="F51" s="53">
        <f t="shared" si="3"/>
        <v>2400</v>
      </c>
      <c r="G51" s="76" t="s">
        <v>232</v>
      </c>
    </row>
    <row r="52" spans="1:7" s="1" customFormat="1" ht="39.75" customHeight="1">
      <c r="A52" s="65">
        <v>8</v>
      </c>
      <c r="B52" s="73" t="s">
        <v>233</v>
      </c>
      <c r="C52" s="74">
        <v>200</v>
      </c>
      <c r="D52" s="52">
        <v>1</v>
      </c>
      <c r="E52" s="75">
        <v>12</v>
      </c>
      <c r="F52" s="53">
        <f t="shared" si="3"/>
        <v>2400</v>
      </c>
      <c r="G52" s="76" t="s">
        <v>232</v>
      </c>
    </row>
    <row r="53" spans="1:7" s="1" customFormat="1" ht="39.75" customHeight="1">
      <c r="A53" s="65">
        <v>9</v>
      </c>
      <c r="B53" s="73" t="s">
        <v>234</v>
      </c>
      <c r="C53" s="74">
        <v>150</v>
      </c>
      <c r="D53" s="52">
        <v>1</v>
      </c>
      <c r="E53" s="75">
        <v>40</v>
      </c>
      <c r="F53" s="53">
        <f t="shared" si="3"/>
        <v>6000</v>
      </c>
      <c r="G53" s="76" t="s">
        <v>235</v>
      </c>
    </row>
    <row r="54" spans="1:7" s="1" customFormat="1" ht="39.75" customHeight="1">
      <c r="A54" s="65">
        <v>10</v>
      </c>
      <c r="B54" s="73" t="s">
        <v>236</v>
      </c>
      <c r="C54" s="74">
        <v>0</v>
      </c>
      <c r="D54" s="52">
        <v>1</v>
      </c>
      <c r="E54" s="75">
        <v>1</v>
      </c>
      <c r="F54" s="53">
        <f t="shared" si="3"/>
        <v>0</v>
      </c>
      <c r="G54" s="76" t="s">
        <v>237</v>
      </c>
    </row>
    <row r="55" spans="1:7" s="1" customFormat="1" ht="30" customHeight="1">
      <c r="A55" s="65">
        <v>11</v>
      </c>
      <c r="B55" s="73" t="s">
        <v>238</v>
      </c>
      <c r="C55" s="74">
        <v>3000</v>
      </c>
      <c r="D55" s="52">
        <v>1</v>
      </c>
      <c r="E55" s="75">
        <v>1</v>
      </c>
      <c r="F55" s="53">
        <f t="shared" si="3"/>
        <v>3000</v>
      </c>
      <c r="G55" s="54" t="s">
        <v>239</v>
      </c>
    </row>
    <row r="56" spans="1:7" s="1" customFormat="1" ht="33" customHeight="1">
      <c r="A56" s="65">
        <v>12</v>
      </c>
      <c r="B56" s="73" t="s">
        <v>240</v>
      </c>
      <c r="C56" s="74">
        <v>25</v>
      </c>
      <c r="D56" s="52">
        <v>1</v>
      </c>
      <c r="E56" s="75">
        <v>100</v>
      </c>
      <c r="F56" s="53">
        <f t="shared" si="3"/>
        <v>2500</v>
      </c>
      <c r="G56" s="82" t="s">
        <v>241</v>
      </c>
    </row>
    <row r="57" spans="1:7" s="1" customFormat="1" ht="26.25" customHeight="1">
      <c r="A57" s="65">
        <v>13</v>
      </c>
      <c r="B57" s="73" t="s">
        <v>242</v>
      </c>
      <c r="C57" s="74">
        <v>4000</v>
      </c>
      <c r="D57" s="52">
        <v>2</v>
      </c>
      <c r="E57" s="75">
        <v>2</v>
      </c>
      <c r="F57" s="53">
        <f t="shared" si="3"/>
        <v>16000</v>
      </c>
      <c r="G57" s="54" t="s">
        <v>243</v>
      </c>
    </row>
    <row r="58" spans="1:7" s="1" customFormat="1" ht="27.75" customHeight="1">
      <c r="A58" s="65">
        <v>14</v>
      </c>
      <c r="B58" s="73" t="s">
        <v>244</v>
      </c>
      <c r="C58" s="74">
        <v>600</v>
      </c>
      <c r="D58" s="52">
        <v>2</v>
      </c>
      <c r="E58" s="75">
        <v>1</v>
      </c>
      <c r="F58" s="53">
        <f t="shared" si="3"/>
        <v>1200</v>
      </c>
      <c r="G58" s="82"/>
    </row>
    <row r="59" spans="1:7" ht="27.75" customHeight="1">
      <c r="A59" s="65">
        <v>15</v>
      </c>
      <c r="B59" s="73" t="s">
        <v>245</v>
      </c>
      <c r="C59" s="74">
        <v>1000</v>
      </c>
      <c r="D59" s="52">
        <v>2</v>
      </c>
      <c r="E59" s="75">
        <v>1</v>
      </c>
      <c r="F59" s="53">
        <f t="shared" si="3"/>
        <v>2000</v>
      </c>
      <c r="G59" s="54"/>
    </row>
    <row r="60" spans="1:7" ht="33.75" customHeight="1">
      <c r="A60" s="65">
        <v>16</v>
      </c>
      <c r="B60" s="73" t="s">
        <v>246</v>
      </c>
      <c r="C60" s="74">
        <v>2000</v>
      </c>
      <c r="D60" s="52">
        <v>2</v>
      </c>
      <c r="E60" s="75">
        <v>1</v>
      </c>
      <c r="F60" s="53">
        <f t="shared" si="3"/>
        <v>4000</v>
      </c>
      <c r="G60" s="83" t="s">
        <v>247</v>
      </c>
    </row>
    <row r="61" spans="1:7" s="1" customFormat="1" ht="25.5" customHeight="1">
      <c r="A61" s="65">
        <v>17</v>
      </c>
      <c r="B61" s="73" t="s">
        <v>248</v>
      </c>
      <c r="C61" s="74">
        <v>50</v>
      </c>
      <c r="D61" s="52">
        <v>2</v>
      </c>
      <c r="E61" s="75">
        <v>24</v>
      </c>
      <c r="F61" s="53">
        <f t="shared" si="3"/>
        <v>2400</v>
      </c>
      <c r="G61" s="54"/>
    </row>
    <row r="62" spans="1:7" s="1" customFormat="1" ht="25.5" customHeight="1">
      <c r="A62" s="65">
        <v>18</v>
      </c>
      <c r="B62" s="73" t="s">
        <v>249</v>
      </c>
      <c r="C62" s="74">
        <v>15</v>
      </c>
      <c r="D62" s="52">
        <v>2</v>
      </c>
      <c r="E62" s="75">
        <v>100</v>
      </c>
      <c r="F62" s="53">
        <f t="shared" si="3"/>
        <v>3000</v>
      </c>
      <c r="G62" s="54"/>
    </row>
    <row r="63" spans="1:7" s="1" customFormat="1" ht="25.5">
      <c r="A63" s="65">
        <v>19</v>
      </c>
      <c r="B63" s="73" t="s">
        <v>250</v>
      </c>
      <c r="C63" s="74">
        <v>300</v>
      </c>
      <c r="D63" s="52">
        <v>2</v>
      </c>
      <c r="E63" s="75">
        <v>1</v>
      </c>
      <c r="F63" s="53">
        <f t="shared" si="3"/>
        <v>600</v>
      </c>
      <c r="G63" s="54"/>
    </row>
    <row r="64" spans="1:7" s="1" customFormat="1" ht="30.75" customHeight="1">
      <c r="A64" s="65">
        <v>20</v>
      </c>
      <c r="B64" s="73" t="s">
        <v>251</v>
      </c>
      <c r="C64" s="74">
        <v>800</v>
      </c>
      <c r="D64" s="52">
        <v>2</v>
      </c>
      <c r="E64" s="75">
        <v>1</v>
      </c>
      <c r="F64" s="53">
        <f t="shared" si="3"/>
        <v>1600</v>
      </c>
      <c r="G64" s="54"/>
    </row>
    <row r="65" spans="1:7" s="1" customFormat="1" ht="30.75" customHeight="1">
      <c r="A65" s="65">
        <v>21</v>
      </c>
      <c r="B65" s="73" t="s">
        <v>252</v>
      </c>
      <c r="C65" s="74">
        <v>50</v>
      </c>
      <c r="D65" s="52">
        <v>2</v>
      </c>
      <c r="E65" s="75">
        <v>24</v>
      </c>
      <c r="F65" s="53">
        <f t="shared" si="3"/>
        <v>2400</v>
      </c>
      <c r="G65" s="54"/>
    </row>
    <row r="66" spans="1:7" s="1" customFormat="1" ht="30.75" customHeight="1">
      <c r="A66" s="65">
        <v>22</v>
      </c>
      <c r="B66" s="73" t="s">
        <v>253</v>
      </c>
      <c r="C66" s="74">
        <v>200</v>
      </c>
      <c r="D66" s="52">
        <v>2</v>
      </c>
      <c r="E66" s="75">
        <v>2</v>
      </c>
      <c r="F66" s="53">
        <f t="shared" si="3"/>
        <v>800</v>
      </c>
      <c r="G66" s="54"/>
    </row>
    <row r="67" spans="1:7" s="1" customFormat="1" ht="30.75" customHeight="1">
      <c r="A67" s="65">
        <v>23</v>
      </c>
      <c r="B67" s="73" t="s">
        <v>254</v>
      </c>
      <c r="C67" s="74">
        <v>400</v>
      </c>
      <c r="D67" s="52">
        <v>2</v>
      </c>
      <c r="E67" s="75">
        <v>8</v>
      </c>
      <c r="F67" s="53">
        <f t="shared" si="3"/>
        <v>6400</v>
      </c>
      <c r="G67" s="54"/>
    </row>
    <row r="68" spans="1:7" s="1" customFormat="1" ht="30.75" customHeight="1">
      <c r="A68" s="65">
        <v>24</v>
      </c>
      <c r="B68" s="73" t="s">
        <v>255</v>
      </c>
      <c r="C68" s="74">
        <v>800</v>
      </c>
      <c r="D68" s="84">
        <v>2</v>
      </c>
      <c r="E68" s="75">
        <v>1</v>
      </c>
      <c r="F68" s="53">
        <f t="shared" si="3"/>
        <v>1600</v>
      </c>
      <c r="G68" s="54"/>
    </row>
    <row r="69" spans="1:7" s="1" customFormat="1" ht="30.75" customHeight="1">
      <c r="A69" s="65">
        <v>25</v>
      </c>
      <c r="B69" s="73" t="s">
        <v>256</v>
      </c>
      <c r="C69" s="74">
        <v>1000</v>
      </c>
      <c r="D69" s="52">
        <v>2</v>
      </c>
      <c r="E69" s="75">
        <v>1</v>
      </c>
      <c r="F69" s="53">
        <f t="shared" si="3"/>
        <v>2000</v>
      </c>
      <c r="G69" s="54"/>
    </row>
    <row r="70" spans="1:7" s="1" customFormat="1" ht="30.75" customHeight="1">
      <c r="A70" s="65">
        <v>26</v>
      </c>
      <c r="B70" s="73" t="s">
        <v>257</v>
      </c>
      <c r="C70" s="74">
        <v>150</v>
      </c>
      <c r="D70" s="52">
        <v>2</v>
      </c>
      <c r="E70" s="75">
        <v>2</v>
      </c>
      <c r="F70" s="53">
        <f t="shared" si="3"/>
        <v>600</v>
      </c>
      <c r="G70" s="54"/>
    </row>
    <row r="71" spans="1:7" s="1" customFormat="1" ht="30.75" customHeight="1">
      <c r="A71" s="65">
        <v>27</v>
      </c>
      <c r="B71" s="57" t="s">
        <v>258</v>
      </c>
      <c r="C71" s="58">
        <v>400</v>
      </c>
      <c r="D71" s="59">
        <v>2</v>
      </c>
      <c r="E71" s="60">
        <v>8</v>
      </c>
      <c r="F71" s="53">
        <f t="shared" si="3"/>
        <v>6400</v>
      </c>
      <c r="G71" s="54"/>
    </row>
    <row r="72" spans="1:7" s="1" customFormat="1" ht="30.75" customHeight="1">
      <c r="A72" s="65">
        <v>28</v>
      </c>
      <c r="B72" s="85" t="s">
        <v>259</v>
      </c>
      <c r="C72" s="58">
        <v>400</v>
      </c>
      <c r="D72" s="59">
        <v>2</v>
      </c>
      <c r="E72" s="60">
        <v>4</v>
      </c>
      <c r="F72" s="53">
        <f t="shared" si="3"/>
        <v>3200</v>
      </c>
      <c r="G72" s="54"/>
    </row>
    <row r="73" spans="1:7" s="1" customFormat="1" ht="30.75" customHeight="1">
      <c r="A73" s="65">
        <v>29</v>
      </c>
      <c r="B73" s="57" t="s">
        <v>260</v>
      </c>
      <c r="C73" s="58">
        <v>400</v>
      </c>
      <c r="D73" s="59">
        <v>2</v>
      </c>
      <c r="E73" s="60">
        <v>4</v>
      </c>
      <c r="F73" s="53">
        <f t="shared" si="3"/>
        <v>3200</v>
      </c>
      <c r="G73" s="54"/>
    </row>
    <row r="74" spans="1:7" s="1" customFormat="1" ht="30.75" customHeight="1">
      <c r="A74" s="65">
        <v>30</v>
      </c>
      <c r="B74" s="57" t="s">
        <v>261</v>
      </c>
      <c r="C74" s="58">
        <v>400</v>
      </c>
      <c r="D74" s="59">
        <v>2</v>
      </c>
      <c r="E74" s="60">
        <v>2</v>
      </c>
      <c r="F74" s="53">
        <f t="shared" si="3"/>
        <v>1600</v>
      </c>
      <c r="G74" s="54"/>
    </row>
    <row r="75" spans="1:7" s="1" customFormat="1" ht="30.75" customHeight="1">
      <c r="A75" s="65">
        <v>31</v>
      </c>
      <c r="B75" s="57" t="s">
        <v>262</v>
      </c>
      <c r="C75" s="58">
        <v>800</v>
      </c>
      <c r="D75" s="59">
        <v>2</v>
      </c>
      <c r="E75" s="60">
        <v>1</v>
      </c>
      <c r="F75" s="53">
        <f t="shared" si="3"/>
        <v>1600</v>
      </c>
      <c r="G75" s="54"/>
    </row>
    <row r="76" spans="1:7" s="1" customFormat="1" ht="30.75" customHeight="1">
      <c r="A76" s="65">
        <v>32</v>
      </c>
      <c r="B76" s="57" t="s">
        <v>263</v>
      </c>
      <c r="C76" s="58">
        <v>200</v>
      </c>
      <c r="D76" s="59">
        <v>2</v>
      </c>
      <c r="E76" s="60">
        <v>1</v>
      </c>
      <c r="F76" s="53">
        <f t="shared" si="3"/>
        <v>400</v>
      </c>
      <c r="G76" s="54"/>
    </row>
    <row r="77" spans="1:7" s="1" customFormat="1" ht="30.75" customHeight="1">
      <c r="A77" s="65">
        <v>33</v>
      </c>
      <c r="B77" s="57" t="s">
        <v>264</v>
      </c>
      <c r="C77" s="58">
        <v>200</v>
      </c>
      <c r="D77" s="59">
        <v>2</v>
      </c>
      <c r="E77" s="60">
        <v>1</v>
      </c>
      <c r="F77" s="53">
        <f t="shared" si="3"/>
        <v>400</v>
      </c>
      <c r="G77" s="54"/>
    </row>
    <row r="78" spans="1:7" s="1" customFormat="1" ht="30.75" customHeight="1">
      <c r="A78" s="65">
        <v>34</v>
      </c>
      <c r="B78" s="57" t="s">
        <v>265</v>
      </c>
      <c r="C78" s="58">
        <v>200</v>
      </c>
      <c r="D78" s="59">
        <v>2</v>
      </c>
      <c r="E78" s="60">
        <v>6</v>
      </c>
      <c r="F78" s="53">
        <f t="shared" si="3"/>
        <v>2400</v>
      </c>
      <c r="G78" s="54"/>
    </row>
    <row r="79" spans="1:7" s="1" customFormat="1" ht="30.75" customHeight="1">
      <c r="A79" s="65">
        <v>35</v>
      </c>
      <c r="B79" s="57" t="s">
        <v>266</v>
      </c>
      <c r="C79" s="58">
        <v>1000</v>
      </c>
      <c r="D79" s="59">
        <v>2</v>
      </c>
      <c r="E79" s="60">
        <v>1</v>
      </c>
      <c r="F79" s="53">
        <f t="shared" si="3"/>
        <v>2000</v>
      </c>
      <c r="G79" s="54"/>
    </row>
    <row r="80" spans="1:7" s="1" customFormat="1" ht="30.75" customHeight="1">
      <c r="A80" s="65">
        <v>36</v>
      </c>
      <c r="B80" s="57" t="s">
        <v>267</v>
      </c>
      <c r="C80" s="58">
        <v>150</v>
      </c>
      <c r="D80" s="59">
        <v>2</v>
      </c>
      <c r="E80" s="60">
        <v>5</v>
      </c>
      <c r="F80" s="53">
        <f t="shared" si="3"/>
        <v>1500</v>
      </c>
      <c r="G80" s="54"/>
    </row>
    <row r="81" spans="1:7" s="1" customFormat="1" ht="38.25">
      <c r="A81" s="65">
        <v>37</v>
      </c>
      <c r="B81" s="73" t="s">
        <v>268</v>
      </c>
      <c r="C81" s="58">
        <v>2000</v>
      </c>
      <c r="D81" s="75">
        <v>2</v>
      </c>
      <c r="E81" s="75">
        <v>1</v>
      </c>
      <c r="F81" s="53">
        <f t="shared" si="3"/>
        <v>4000</v>
      </c>
      <c r="G81" s="54"/>
    </row>
    <row r="82" spans="1:7" s="3" customFormat="1" ht="38.25">
      <c r="A82" s="65">
        <v>38</v>
      </c>
      <c r="B82" s="73" t="s">
        <v>269</v>
      </c>
      <c r="C82" s="58">
        <v>200</v>
      </c>
      <c r="D82" s="75">
        <v>2</v>
      </c>
      <c r="E82" s="75">
        <v>10</v>
      </c>
      <c r="F82" s="53">
        <f t="shared" si="3"/>
        <v>4000</v>
      </c>
      <c r="G82" s="86"/>
    </row>
    <row r="83" spans="1:7" ht="24.75" customHeight="1">
      <c r="A83" s="267" t="s">
        <v>218</v>
      </c>
      <c r="B83" s="268"/>
      <c r="C83" s="268"/>
      <c r="D83" s="268"/>
      <c r="E83" s="268"/>
      <c r="F83" s="55">
        <f>SUM(F45:F82)</f>
        <v>184200</v>
      </c>
      <c r="G83" s="56"/>
    </row>
    <row r="84" spans="1:7">
      <c r="A84" s="273"/>
      <c r="B84" s="271"/>
      <c r="C84" s="271"/>
      <c r="D84" s="271"/>
      <c r="E84" s="271"/>
      <c r="F84" s="271"/>
      <c r="G84" s="272"/>
    </row>
    <row r="85" spans="1:7" ht="36" customHeight="1">
      <c r="A85" s="33" t="s">
        <v>270</v>
      </c>
      <c r="B85" s="34" t="s">
        <v>180</v>
      </c>
      <c r="C85" s="35" t="s">
        <v>197</v>
      </c>
      <c r="D85" s="48" t="s">
        <v>198</v>
      </c>
      <c r="E85" s="48" t="s">
        <v>199</v>
      </c>
      <c r="F85" s="35" t="s">
        <v>200</v>
      </c>
      <c r="G85" s="36" t="s">
        <v>183</v>
      </c>
    </row>
    <row r="86" spans="1:7" ht="30" customHeight="1">
      <c r="A86" s="87">
        <v>1</v>
      </c>
      <c r="B86" s="88" t="s">
        <v>271</v>
      </c>
      <c r="C86" s="58">
        <v>1000</v>
      </c>
      <c r="D86" s="59">
        <v>2</v>
      </c>
      <c r="E86" s="59">
        <v>2</v>
      </c>
      <c r="F86" s="53">
        <f>C86*D86*E86</f>
        <v>4000</v>
      </c>
      <c r="G86" s="89" t="s">
        <v>272</v>
      </c>
    </row>
    <row r="87" spans="1:7" ht="30" customHeight="1">
      <c r="A87" s="87">
        <v>2</v>
      </c>
      <c r="B87" s="88" t="s">
        <v>273</v>
      </c>
      <c r="C87" s="58">
        <v>1000</v>
      </c>
      <c r="D87" s="59">
        <v>2</v>
      </c>
      <c r="E87" s="59">
        <v>2</v>
      </c>
      <c r="F87" s="53">
        <f t="shared" ref="F87:F90" si="4">C87*D87*E87</f>
        <v>4000</v>
      </c>
      <c r="G87" s="89" t="s">
        <v>272</v>
      </c>
    </row>
    <row r="88" spans="1:7" ht="30" customHeight="1">
      <c r="A88" s="87">
        <v>3</v>
      </c>
      <c r="B88" s="88" t="s">
        <v>274</v>
      </c>
      <c r="C88" s="58">
        <v>10000</v>
      </c>
      <c r="D88" s="59">
        <v>1</v>
      </c>
      <c r="E88" s="59">
        <v>1</v>
      </c>
      <c r="F88" s="53">
        <f t="shared" si="4"/>
        <v>10000</v>
      </c>
      <c r="G88" s="89"/>
    </row>
    <row r="89" spans="1:7" ht="30" customHeight="1">
      <c r="A89" s="87">
        <v>5</v>
      </c>
      <c r="B89" s="88" t="s">
        <v>275</v>
      </c>
      <c r="C89" s="58">
        <v>800</v>
      </c>
      <c r="D89" s="59">
        <v>2</v>
      </c>
      <c r="E89" s="59">
        <v>6</v>
      </c>
      <c r="F89" s="53">
        <f t="shared" si="4"/>
        <v>9600</v>
      </c>
      <c r="G89" s="89"/>
    </row>
    <row r="90" spans="1:7" ht="30" customHeight="1">
      <c r="A90" s="87">
        <v>6</v>
      </c>
      <c r="B90" s="88" t="s">
        <v>276</v>
      </c>
      <c r="C90" s="58">
        <v>1500</v>
      </c>
      <c r="D90" s="59">
        <v>2</v>
      </c>
      <c r="E90" s="59">
        <v>4</v>
      </c>
      <c r="F90" s="53">
        <f t="shared" si="4"/>
        <v>12000</v>
      </c>
      <c r="G90" s="89" t="s">
        <v>277</v>
      </c>
    </row>
    <row r="91" spans="1:7" ht="34.5" customHeight="1">
      <c r="A91" s="274" t="s">
        <v>270</v>
      </c>
      <c r="B91" s="275"/>
      <c r="C91" s="275"/>
      <c r="D91" s="275"/>
      <c r="E91" s="276"/>
      <c r="F91" s="55">
        <f>SUM(F86:F90)</f>
        <v>39600</v>
      </c>
      <c r="G91" s="56"/>
    </row>
    <row r="92" spans="1:7">
      <c r="A92" s="277"/>
      <c r="B92" s="278"/>
      <c r="C92" s="278"/>
      <c r="D92" s="278"/>
      <c r="E92" s="278"/>
      <c r="F92" s="278"/>
      <c r="G92" s="279"/>
    </row>
    <row r="93" spans="1:7" ht="46.5" customHeight="1">
      <c r="A93" s="33" t="s">
        <v>278</v>
      </c>
      <c r="B93" s="34" t="s">
        <v>180</v>
      </c>
      <c r="C93" s="35" t="s">
        <v>197</v>
      </c>
      <c r="D93" s="48" t="s">
        <v>198</v>
      </c>
      <c r="E93" s="48" t="s">
        <v>199</v>
      </c>
      <c r="F93" s="35" t="s">
        <v>200</v>
      </c>
      <c r="G93" s="36" t="s">
        <v>183</v>
      </c>
    </row>
    <row r="94" spans="1:7" s="1" customFormat="1" ht="30" customHeight="1">
      <c r="A94" s="87">
        <v>1</v>
      </c>
      <c r="B94" s="90" t="s">
        <v>279</v>
      </c>
      <c r="C94" s="91">
        <v>25</v>
      </c>
      <c r="D94" s="59">
        <v>1</v>
      </c>
      <c r="E94" s="59">
        <v>650</v>
      </c>
      <c r="F94" s="53">
        <f>C94*D94*E94</f>
        <v>16250</v>
      </c>
      <c r="G94" s="89" t="s">
        <v>280</v>
      </c>
    </row>
    <row r="95" spans="1:7" s="1" customFormat="1" ht="30.75" customHeight="1">
      <c r="A95" s="87">
        <v>2</v>
      </c>
      <c r="B95" s="50" t="s">
        <v>281</v>
      </c>
      <c r="C95" s="92">
        <v>5</v>
      </c>
      <c r="D95" s="52">
        <v>1</v>
      </c>
      <c r="E95" s="75">
        <v>60</v>
      </c>
      <c r="F95" s="53">
        <f t="shared" ref="F95:F101" si="5">C95*D95*E95</f>
        <v>300</v>
      </c>
      <c r="G95" s="54"/>
    </row>
    <row r="96" spans="1:7" s="1" customFormat="1" ht="31.5" customHeight="1">
      <c r="A96" s="87">
        <v>3</v>
      </c>
      <c r="B96" s="50" t="s">
        <v>282</v>
      </c>
      <c r="C96" s="92">
        <v>150</v>
      </c>
      <c r="D96" s="52">
        <v>2</v>
      </c>
      <c r="E96" s="75">
        <v>3</v>
      </c>
      <c r="F96" s="53">
        <f t="shared" si="5"/>
        <v>900</v>
      </c>
      <c r="G96" s="54" t="s">
        <v>283</v>
      </c>
    </row>
    <row r="97" spans="1:7" s="1" customFormat="1" ht="31.5" customHeight="1">
      <c r="A97" s="87">
        <v>4</v>
      </c>
      <c r="B97" s="50" t="s">
        <v>284</v>
      </c>
      <c r="C97" s="92">
        <v>150</v>
      </c>
      <c r="D97" s="52">
        <v>2</v>
      </c>
      <c r="E97" s="75">
        <v>3</v>
      </c>
      <c r="F97" s="53">
        <f t="shared" si="5"/>
        <v>900</v>
      </c>
      <c r="G97" s="54" t="s">
        <v>283</v>
      </c>
    </row>
    <row r="98" spans="1:7" s="1" customFormat="1" ht="24" customHeight="1">
      <c r="A98" s="87">
        <v>5</v>
      </c>
      <c r="B98" s="50" t="s">
        <v>285</v>
      </c>
      <c r="C98" s="92">
        <v>30</v>
      </c>
      <c r="D98" s="52">
        <v>1</v>
      </c>
      <c r="E98" s="75">
        <v>6</v>
      </c>
      <c r="F98" s="53">
        <f t="shared" si="5"/>
        <v>180</v>
      </c>
      <c r="G98" s="54" t="s">
        <v>286</v>
      </c>
    </row>
    <row r="99" spans="1:7" s="1" customFormat="1" ht="32.25" customHeight="1">
      <c r="A99" s="87">
        <v>6</v>
      </c>
      <c r="B99" s="50" t="s">
        <v>287</v>
      </c>
      <c r="C99" s="92">
        <v>10</v>
      </c>
      <c r="D99" s="52">
        <v>1</v>
      </c>
      <c r="E99" s="75">
        <v>5</v>
      </c>
      <c r="F99" s="53">
        <f t="shared" si="5"/>
        <v>50</v>
      </c>
      <c r="G99" s="54"/>
    </row>
    <row r="100" spans="1:7" s="1" customFormat="1" ht="32.25" customHeight="1">
      <c r="A100" s="87">
        <v>7</v>
      </c>
      <c r="B100" s="50" t="s">
        <v>288</v>
      </c>
      <c r="C100" s="92">
        <v>5</v>
      </c>
      <c r="D100" s="52">
        <v>1</v>
      </c>
      <c r="E100" s="75">
        <v>650</v>
      </c>
      <c r="F100" s="53">
        <f t="shared" si="5"/>
        <v>3250</v>
      </c>
      <c r="G100" s="54" t="s">
        <v>289</v>
      </c>
    </row>
    <row r="101" spans="1:7" s="1" customFormat="1" ht="30" customHeight="1">
      <c r="A101" s="87">
        <v>8</v>
      </c>
      <c r="B101" s="50" t="s">
        <v>290</v>
      </c>
      <c r="C101" s="92">
        <v>3000</v>
      </c>
      <c r="D101" s="52">
        <v>1</v>
      </c>
      <c r="E101" s="75">
        <v>1</v>
      </c>
      <c r="F101" s="53">
        <f t="shared" si="5"/>
        <v>3000</v>
      </c>
      <c r="G101" s="54"/>
    </row>
    <row r="102" spans="1:7" ht="24.75" customHeight="1">
      <c r="A102" s="274" t="s">
        <v>278</v>
      </c>
      <c r="B102" s="275"/>
      <c r="C102" s="275"/>
      <c r="D102" s="275"/>
      <c r="E102" s="276"/>
      <c r="F102" s="55">
        <f>SUM(F94:F101)</f>
        <v>24830</v>
      </c>
      <c r="G102" s="56"/>
    </row>
    <row r="103" spans="1:7" ht="24.75" customHeight="1">
      <c r="A103" s="277"/>
      <c r="B103" s="278"/>
      <c r="C103" s="278"/>
      <c r="D103" s="278"/>
      <c r="E103" s="278"/>
      <c r="F103" s="278"/>
      <c r="G103" s="279"/>
    </row>
    <row r="104" spans="1:7" s="1" customFormat="1" ht="25.5" customHeight="1">
      <c r="A104" s="280"/>
      <c r="B104" s="281"/>
      <c r="C104" s="281"/>
      <c r="D104" s="281"/>
      <c r="E104" s="281"/>
      <c r="F104" s="281"/>
      <c r="G104" s="282"/>
    </row>
    <row r="105" spans="1:7" ht="44.25" customHeight="1">
      <c r="A105" s="33" t="s">
        <v>291</v>
      </c>
      <c r="B105" s="34" t="s">
        <v>180</v>
      </c>
      <c r="C105" s="35" t="s">
        <v>197</v>
      </c>
      <c r="D105" s="48" t="s">
        <v>198</v>
      </c>
      <c r="E105" s="48" t="s">
        <v>199</v>
      </c>
      <c r="F105" s="35" t="s">
        <v>200</v>
      </c>
      <c r="G105" s="36" t="s">
        <v>183</v>
      </c>
    </row>
    <row r="106" spans="1:7" ht="24.75" customHeight="1">
      <c r="A106" s="59">
        <v>1</v>
      </c>
      <c r="B106" s="93" t="s">
        <v>170</v>
      </c>
      <c r="C106" s="51">
        <v>2000</v>
      </c>
      <c r="D106" s="94">
        <v>1</v>
      </c>
      <c r="E106" s="94">
        <v>5</v>
      </c>
      <c r="F106" s="53">
        <f t="shared" ref="F106:F109" si="6">C106*D106*E106</f>
        <v>10000</v>
      </c>
      <c r="G106" s="95" t="s">
        <v>292</v>
      </c>
    </row>
    <row r="107" spans="1:7" ht="24.75" customHeight="1">
      <c r="A107" s="59">
        <v>2</v>
      </c>
      <c r="B107" s="93" t="s">
        <v>170</v>
      </c>
      <c r="C107" s="51">
        <v>400</v>
      </c>
      <c r="D107" s="94">
        <v>5</v>
      </c>
      <c r="E107" s="94">
        <v>3</v>
      </c>
      <c r="F107" s="53">
        <f t="shared" si="6"/>
        <v>6000</v>
      </c>
      <c r="G107" s="96" t="s">
        <v>293</v>
      </c>
    </row>
    <row r="108" spans="1:7" ht="24.75" customHeight="1">
      <c r="A108" s="59">
        <v>3</v>
      </c>
      <c r="B108" s="93" t="s">
        <v>294</v>
      </c>
      <c r="C108" s="51">
        <v>500</v>
      </c>
      <c r="D108" s="94">
        <v>1</v>
      </c>
      <c r="E108" s="94">
        <v>5</v>
      </c>
      <c r="F108" s="53">
        <f t="shared" si="6"/>
        <v>2500</v>
      </c>
      <c r="G108" s="96" t="s">
        <v>295</v>
      </c>
    </row>
    <row r="109" spans="1:7" ht="24.75" customHeight="1">
      <c r="A109" s="59"/>
      <c r="B109" s="93"/>
      <c r="C109" s="51"/>
      <c r="D109" s="59"/>
      <c r="E109" s="59"/>
      <c r="F109" s="53">
        <f t="shared" si="6"/>
        <v>0</v>
      </c>
      <c r="G109" s="90"/>
    </row>
    <row r="110" spans="1:7" ht="24.75" customHeight="1">
      <c r="A110" s="274" t="s">
        <v>296</v>
      </c>
      <c r="B110" s="275"/>
      <c r="C110" s="275"/>
      <c r="D110" s="275"/>
      <c r="E110" s="276"/>
      <c r="F110" s="55">
        <f>SUM(F106:F109)</f>
        <v>18500</v>
      </c>
      <c r="G110" s="56"/>
    </row>
    <row r="111" spans="1:7" ht="24.75" customHeight="1">
      <c r="A111" s="277"/>
      <c r="B111" s="278"/>
      <c r="C111" s="278"/>
      <c r="D111" s="278"/>
      <c r="E111" s="278"/>
      <c r="F111" s="278"/>
      <c r="G111" s="279"/>
    </row>
    <row r="112" spans="1:7" ht="31.5" customHeight="1">
      <c r="A112" s="33" t="s">
        <v>297</v>
      </c>
      <c r="B112" s="34" t="s">
        <v>180</v>
      </c>
      <c r="C112" s="35" t="s">
        <v>197</v>
      </c>
      <c r="D112" s="48" t="s">
        <v>198</v>
      </c>
      <c r="E112" s="48" t="s">
        <v>199</v>
      </c>
      <c r="F112" s="35" t="s">
        <v>200</v>
      </c>
      <c r="G112" s="36" t="s">
        <v>183</v>
      </c>
    </row>
    <row r="113" spans="1:7" ht="27.75" customHeight="1">
      <c r="A113" s="97">
        <v>1</v>
      </c>
      <c r="B113" s="98" t="s">
        <v>167</v>
      </c>
      <c r="C113" s="99">
        <f>F27+F33+F42+F83+F91+F102+F110</f>
        <v>891030</v>
      </c>
      <c r="D113" s="100">
        <v>1</v>
      </c>
      <c r="E113" s="101">
        <v>0.1</v>
      </c>
      <c r="F113" s="102">
        <f>C113*D113*E113</f>
        <v>89103</v>
      </c>
      <c r="G113" s="103" t="s">
        <v>298</v>
      </c>
    </row>
    <row r="114" spans="1:7" ht="24.75" customHeight="1">
      <c r="A114" s="274" t="s">
        <v>299</v>
      </c>
      <c r="B114" s="275"/>
      <c r="C114" s="275"/>
      <c r="D114" s="275"/>
      <c r="E114" s="276"/>
      <c r="F114" s="55">
        <f>SUM(F112:F113)</f>
        <v>89103</v>
      </c>
      <c r="G114" s="56"/>
    </row>
    <row r="115" spans="1:7">
      <c r="A115" s="273"/>
      <c r="B115" s="271"/>
      <c r="C115" s="271"/>
      <c r="D115" s="271"/>
      <c r="E115" s="271"/>
      <c r="F115" s="271"/>
      <c r="G115" s="272"/>
    </row>
    <row r="116" spans="1:7" ht="45.75" customHeight="1">
      <c r="A116" s="33" t="s">
        <v>300</v>
      </c>
      <c r="B116" s="34" t="s">
        <v>180</v>
      </c>
      <c r="C116" s="35" t="s">
        <v>197</v>
      </c>
      <c r="D116" s="48" t="s">
        <v>198</v>
      </c>
      <c r="E116" s="48" t="s">
        <v>199</v>
      </c>
      <c r="F116" s="35" t="s">
        <v>200</v>
      </c>
      <c r="G116" s="36" t="s">
        <v>183</v>
      </c>
    </row>
    <row r="117" spans="1:7" ht="30.75" customHeight="1">
      <c r="A117" s="87">
        <v>1</v>
      </c>
      <c r="B117" s="93" t="s">
        <v>301</v>
      </c>
      <c r="C117" s="51">
        <f>C113+F114</f>
        <v>980133</v>
      </c>
      <c r="D117" s="59">
        <v>1</v>
      </c>
      <c r="E117" s="104">
        <v>0.06</v>
      </c>
      <c r="F117" s="105">
        <f>C117*D117*E117</f>
        <v>58807.979999999996</v>
      </c>
      <c r="G117" s="89" t="s">
        <v>302</v>
      </c>
    </row>
    <row r="118" spans="1:7" ht="24.75" customHeight="1">
      <c r="A118" s="283" t="s">
        <v>303</v>
      </c>
      <c r="B118" s="284"/>
      <c r="C118" s="284"/>
      <c r="D118" s="284"/>
      <c r="E118" s="285"/>
      <c r="F118" s="106">
        <f>SUM(F116:F117)</f>
        <v>58807.979999999996</v>
      </c>
      <c r="G118" s="107"/>
    </row>
  </sheetData>
  <mergeCells count="42">
    <mergeCell ref="A111:G111"/>
    <mergeCell ref="A114:E114"/>
    <mergeCell ref="A115:G115"/>
    <mergeCell ref="A118:E118"/>
    <mergeCell ref="A92:G92"/>
    <mergeCell ref="A102:E102"/>
    <mergeCell ref="A103:G103"/>
    <mergeCell ref="A104:G104"/>
    <mergeCell ref="A110:E110"/>
    <mergeCell ref="A42:E42"/>
    <mergeCell ref="A43:G43"/>
    <mergeCell ref="A83:E83"/>
    <mergeCell ref="A84:G84"/>
    <mergeCell ref="A91:E91"/>
    <mergeCell ref="A20:C20"/>
    <mergeCell ref="D20:E20"/>
    <mergeCell ref="A27:E27"/>
    <mergeCell ref="A33:E33"/>
    <mergeCell ref="A34:G34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3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2" manualBreakCount="2">
    <brk id="43" max="6" man="1"/>
    <brk id="11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thinkpad</cp:lastModifiedBy>
  <cp:lastPrinted>2016-07-19T10:41:00Z</cp:lastPrinted>
  <dcterms:created xsi:type="dcterms:W3CDTF">2014-06-26T10:52:00Z</dcterms:created>
  <dcterms:modified xsi:type="dcterms:W3CDTF">2018-06-22T08:15:38Z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