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8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<sst xmlns="http://schemas.openxmlformats.org/spreadsheetml/2006/main" count="98">
  <si>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</si>
  <si>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团号：HMZA-180419-QDH683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</si>
  <si>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</si>
  <si>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</si>
  <si>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</si>
  <si>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</si>
  <si>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</si>
  <si>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</si>
  <si>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</si>
  <si>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</si>
  <si>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</si>
  <si>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</si>
  <si>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</si>
  <si>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</si>
  <si>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</si>
  <si>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</si>
  <si>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客户报销火车票的费用-去程</t>
  </si>
  <si>
    <t>可用项目：租车费、大交通、过路费、过桥费。
加油费（仅试驾活动可用，且只可使用活动当时当地的加油票）</t>
  </si>
  <si>
    <t>客户报销火车票的费用-返程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</si>
  <si>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</si>
  <si>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</si>
  <si>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</si>
  <si>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</si>
  <si>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</si>
  <si>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</si>
  <si>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</si>
  <si>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</si>
  <si>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</si>
  <si>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</si>
  <si>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20号晚金部长报销餐费</t>
  </si>
  <si>
    <t>活动餐费合计</t>
  </si>
  <si>
    <t>现地采买费用</t>
  </si>
  <si>
    <t>水果</t>
  </si>
  <si>
    <t>尽量提供可用的原始发票，发票项目不可用的，且开票需要加收税点的可以不提供原始发票。网上交易均需提供交易截图。</t>
  </si>
  <si>
    <t>葡萄汁</t>
  </si>
  <si>
    <t>小蜜蜂*3</t>
  </si>
  <si>
    <t>伴手礼盒*20</t>
  </si>
  <si>
    <t>礼盒套装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</si>
  <si>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</si>
  <si>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</si>
  <si>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</si>
  <si>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</si>
  <si>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</si>
  <si>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</si>
  <si>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</si>
  <si>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</si>
  <si>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</si>
  <si>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</si>
  <si>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</si>
  <si>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</si>
  <si>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</si>
  <si>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</si>
  <si>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</si>
  <si>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</si>
  <si>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</si>
  <si>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</si>
  <si>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</si>
  <si>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</si>
  <si>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</si>
  <si>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</si>
  <si>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</si>
  <si>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</si>
  <si>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</si>
  <si>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</si>
  <si>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</si>
  <si>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</si>
  <si>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</si>
  <si>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</si>
  <si>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</t>
  </si>
  <si>
    <t>部门:</t>
  </si>
  <si>
    <t>企划活动部</t>
  </si>
  <si>
    <t>发生日期:</t>
  </si>
  <si>
    <t>4.19-4.23</t>
  </si>
  <si>
    <t>报销日期:</t>
  </si>
  <si>
    <t>团号:</t>
  </si>
  <si>
    <t>HMZA-180419-QDH683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</si>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</sst>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180" fontId="0" fillId="8" borderId="8" xfId="0" applyNumberFormat="1" applyFill="1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9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30000</v>
      </c>
      <c r="D8" s="66">
        <v>1</v>
      </c>
      <c r="E8" s="65">
        <f>C8*D8</f>
        <v>30000</v>
      </c>
      <c r="F8" s="65">
        <v>15492</v>
      </c>
      <c r="G8" s="65">
        <v>0</v>
      </c>
      <c r="H8" s="67">
        <f>F8+G8</f>
        <v>15492</v>
      </c>
      <c r="I8" t="s">
        <v>16</v>
      </c>
      <c r="J8" s="91" t="s">
        <v>17</v>
      </c>
    </row>
    <row r="9" customHeight="1" spans="1:10">
      <c r="A9" s="63"/>
      <c r="B9" s="64"/>
      <c r="C9" s="65"/>
      <c r="D9" s="66"/>
      <c r="E9" s="65"/>
      <c r="F9" s="65">
        <v>21967.5</v>
      </c>
      <c r="G9" s="65">
        <v>0</v>
      </c>
      <c r="H9" s="68">
        <f>F9+G9</f>
        <v>21967.5</v>
      </c>
      <c r="I9" s="92" t="s">
        <v>18</v>
      </c>
      <c r="J9" s="93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4"/>
      <c r="J10" s="93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4"/>
      <c r="J11" s="93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4"/>
      <c r="J12" s="93"/>
    </row>
    <row r="13" s="52" customFormat="1" customHeight="1" spans="1:10">
      <c r="A13" s="69"/>
      <c r="B13" s="70" t="s">
        <v>19</v>
      </c>
      <c r="C13" s="71">
        <f>SUM(C8)</f>
        <v>30000</v>
      </c>
      <c r="D13" s="71">
        <f>SUM(D8)</f>
        <v>1</v>
      </c>
      <c r="E13" s="71">
        <f>SUM(E8)</f>
        <v>30000</v>
      </c>
      <c r="F13" s="71">
        <f>SUM(F8:F12)</f>
        <v>37459.5</v>
      </c>
      <c r="G13" s="71">
        <f t="shared" ref="G13:H13" si="0">SUM(G8:G12)</f>
        <v>0</v>
      </c>
      <c r="H13" s="71">
        <f t="shared" si="0"/>
        <v>37459.5</v>
      </c>
      <c r="I13" s="95"/>
      <c r="J13" s="96"/>
    </row>
    <row r="14" customHeight="1" spans="1:10">
      <c r="A14" s="72">
        <v>2</v>
      </c>
      <c r="B14" s="73" t="s">
        <v>20</v>
      </c>
      <c r="C14" s="74">
        <v>0</v>
      </c>
      <c r="D14" s="72"/>
      <c r="E14" s="74">
        <f>C14*D14</f>
        <v>0</v>
      </c>
      <c r="F14" s="65">
        <v>0</v>
      </c>
      <c r="G14" s="65">
        <v>0</v>
      </c>
      <c r="H14" s="65">
        <f>F14+G14</f>
        <v>0</v>
      </c>
      <c r="I14" s="94"/>
      <c r="J14" s="91" t="s">
        <v>21</v>
      </c>
    </row>
    <row r="15" customHeight="1" spans="1:10">
      <c r="A15" s="75"/>
      <c r="B15" s="76"/>
      <c r="C15" s="77"/>
      <c r="D15" s="75"/>
      <c r="E15" s="77"/>
      <c r="F15" s="65">
        <v>0</v>
      </c>
      <c r="G15" s="65">
        <v>0</v>
      </c>
      <c r="H15" s="65">
        <f t="shared" ref="H15" si="1">F15+G15</f>
        <v>0</v>
      </c>
      <c r="I15" s="94"/>
      <c r="J15" s="93"/>
    </row>
    <row r="16" s="52" customFormat="1" customHeight="1" spans="1:10">
      <c r="A16" s="69"/>
      <c r="B16" s="70" t="s">
        <v>22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5"/>
      <c r="J16" s="96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78">
        <f>F17+G17</f>
        <v>0</v>
      </c>
      <c r="I17" s="94"/>
      <c r="J17" s="97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4"/>
      <c r="J18" s="98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4"/>
      <c r="J19" s="98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4"/>
      <c r="J20" s="98"/>
    </row>
    <row r="21" s="52" customFormat="1" customHeight="1" spans="1:10">
      <c r="A21" s="69"/>
      <c r="B21" s="70" t="s">
        <v>25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5"/>
      <c r="J21" s="99"/>
    </row>
    <row r="22" customHeight="1" spans="1:10">
      <c r="A22" s="63">
        <v>4</v>
      </c>
      <c r="B22" s="64" t="s">
        <v>26</v>
      </c>
      <c r="C22" s="65">
        <v>8000</v>
      </c>
      <c r="D22" s="66">
        <v>1</v>
      </c>
      <c r="E22" s="65">
        <f>C22*D22</f>
        <v>8000</v>
      </c>
      <c r="F22" s="65">
        <v>8771</v>
      </c>
      <c r="G22" s="65">
        <v>0</v>
      </c>
      <c r="H22" s="67">
        <f>F22+G22</f>
        <v>8771</v>
      </c>
      <c r="I22" s="94" t="s">
        <v>27</v>
      </c>
      <c r="J22" s="97" t="s">
        <v>28</v>
      </c>
    </row>
    <row r="23" customHeight="1" spans="1:10">
      <c r="A23" s="63"/>
      <c r="B23" s="64"/>
      <c r="C23" s="65"/>
      <c r="D23" s="66"/>
      <c r="E23" s="65"/>
      <c r="F23" s="65">
        <v>1290</v>
      </c>
      <c r="G23" s="65">
        <v>0</v>
      </c>
      <c r="H23" s="67">
        <f>F23+G23</f>
        <v>1290</v>
      </c>
      <c r="I23" s="94" t="s">
        <v>29</v>
      </c>
      <c r="J23" s="98"/>
    </row>
    <row r="24" s="52" customFormat="1" customHeight="1" spans="1:10">
      <c r="A24" s="69"/>
      <c r="B24" s="70" t="s">
        <v>30</v>
      </c>
      <c r="C24" s="71">
        <f>SUM(C22)</f>
        <v>8000</v>
      </c>
      <c r="D24" s="71">
        <f t="shared" ref="D24:E24" si="4">SUM(D22)</f>
        <v>1</v>
      </c>
      <c r="E24" s="71">
        <f t="shared" si="4"/>
        <v>8000</v>
      </c>
      <c r="F24" s="71">
        <f>SUM(F22:F23)</f>
        <v>10061</v>
      </c>
      <c r="G24" s="71">
        <f t="shared" ref="G24:H24" si="5">SUM(G22:G23)</f>
        <v>0</v>
      </c>
      <c r="H24" s="71">
        <f t="shared" si="5"/>
        <v>10061</v>
      </c>
      <c r="I24" s="95"/>
      <c r="J24" s="99"/>
    </row>
    <row r="25" customHeight="1" spans="1:10">
      <c r="A25" s="72">
        <v>5</v>
      </c>
      <c r="B25" s="73" t="s">
        <v>31</v>
      </c>
      <c r="C25" s="74">
        <v>3000</v>
      </c>
      <c r="D25" s="72">
        <v>1</v>
      </c>
      <c r="E25" s="74">
        <f>C25*D25</f>
        <v>3000</v>
      </c>
      <c r="F25" s="65">
        <v>148.8</v>
      </c>
      <c r="G25" s="65">
        <v>0</v>
      </c>
      <c r="H25" s="67">
        <f>F25+G25</f>
        <v>148.8</v>
      </c>
      <c r="I25" s="100" t="s">
        <v>32</v>
      </c>
      <c r="J25" s="91" t="s">
        <v>33</v>
      </c>
    </row>
    <row r="26" customHeight="1" spans="1:10">
      <c r="A26" s="79"/>
      <c r="B26" s="80"/>
      <c r="C26" s="81"/>
      <c r="D26" s="79"/>
      <c r="E26" s="81"/>
      <c r="F26" s="65">
        <v>159.6</v>
      </c>
      <c r="G26" s="65">
        <v>0</v>
      </c>
      <c r="H26" s="67">
        <f>F26+G26</f>
        <v>159.6</v>
      </c>
      <c r="I26" s="100" t="s">
        <v>34</v>
      </c>
      <c r="J26" s="93"/>
    </row>
    <row r="27" customHeight="1" spans="1:10">
      <c r="A27" s="79"/>
      <c r="B27" s="80"/>
      <c r="C27" s="81"/>
      <c r="D27" s="79"/>
      <c r="E27" s="81"/>
      <c r="F27" s="65">
        <v>206.87</v>
      </c>
      <c r="G27" s="65">
        <v>0</v>
      </c>
      <c r="H27" s="67">
        <f>F27+G27</f>
        <v>206.87</v>
      </c>
      <c r="I27" s="101" t="s">
        <v>35</v>
      </c>
      <c r="J27" s="93"/>
    </row>
    <row r="28" customHeight="1" spans="1:10">
      <c r="A28" s="79"/>
      <c r="B28" s="80"/>
      <c r="C28" s="81"/>
      <c r="D28" s="79"/>
      <c r="E28" s="81"/>
      <c r="F28" s="65">
        <v>2760</v>
      </c>
      <c r="G28" s="65">
        <v>0</v>
      </c>
      <c r="H28" s="67">
        <f>F28+G28</f>
        <v>2760</v>
      </c>
      <c r="I28" s="101" t="s">
        <v>36</v>
      </c>
      <c r="J28" s="93"/>
    </row>
    <row r="29" customHeight="1" spans="1:10">
      <c r="A29" s="75"/>
      <c r="B29" s="76"/>
      <c r="C29" s="77"/>
      <c r="D29" s="75"/>
      <c r="E29" s="77"/>
      <c r="F29" s="65">
        <v>1497</v>
      </c>
      <c r="G29" s="65">
        <v>0</v>
      </c>
      <c r="H29" s="67">
        <f>F29+G29</f>
        <v>1497</v>
      </c>
      <c r="I29" s="94" t="s">
        <v>37</v>
      </c>
      <c r="J29" s="93"/>
    </row>
    <row r="30" s="52" customFormat="1" customHeight="1" spans="1:10">
      <c r="A30" s="69"/>
      <c r="B30" s="70" t="s">
        <v>38</v>
      </c>
      <c r="C30" s="71">
        <f>SUM(C25)</f>
        <v>3000</v>
      </c>
      <c r="D30" s="71">
        <f t="shared" ref="D30:E30" si="6">SUM(D25)</f>
        <v>1</v>
      </c>
      <c r="E30" s="71">
        <f t="shared" si="6"/>
        <v>3000</v>
      </c>
      <c r="F30" s="71">
        <f>SUM(F25:F29)</f>
        <v>4772.27</v>
      </c>
      <c r="G30" s="71">
        <f>SUM(G25:G29)</f>
        <v>0</v>
      </c>
      <c r="H30" s="71">
        <f>SUM(H25:H29)</f>
        <v>4772.27</v>
      </c>
      <c r="I30" s="95"/>
      <c r="J30" s="96"/>
    </row>
    <row r="31" customHeight="1" spans="1:10">
      <c r="A31" s="63">
        <v>6</v>
      </c>
      <c r="B31" s="64" t="s">
        <v>39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ref="H29:H48" si="7">F31+G31</f>
        <v>0</v>
      </c>
      <c r="I31" s="94"/>
      <c r="J31" s="91" t="s">
        <v>40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4"/>
      <c r="J32" s="98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7"/>
        <v>0</v>
      </c>
      <c r="I33" s="94"/>
      <c r="J33" s="98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7"/>
        <v>0</v>
      </c>
      <c r="I34" s="94"/>
      <c r="J34" s="98"/>
    </row>
    <row r="35" s="52" customFormat="1" customHeight="1" spans="1:10">
      <c r="A35" s="69"/>
      <c r="B35" s="70" t="s">
        <v>41</v>
      </c>
      <c r="C35" s="71">
        <f>SUM(C31)</f>
        <v>0</v>
      </c>
      <c r="D35" s="71">
        <f t="shared" ref="D35:E35" si="8">SUM(D31)</f>
        <v>0</v>
      </c>
      <c r="E35" s="71">
        <f t="shared" si="8"/>
        <v>0</v>
      </c>
      <c r="F35" s="71">
        <f>SUM(F31:F34)</f>
        <v>0</v>
      </c>
      <c r="G35" s="71">
        <f t="shared" ref="G35:H35" si="9">SUM(G31:G34)</f>
        <v>0</v>
      </c>
      <c r="H35" s="71">
        <f t="shared" si="9"/>
        <v>0</v>
      </c>
      <c r="I35" s="95"/>
      <c r="J35" s="99"/>
    </row>
    <row r="36" customHeight="1" spans="1:10">
      <c r="A36" s="63">
        <v>7</v>
      </c>
      <c r="B36" s="64" t="s">
        <v>42</v>
      </c>
      <c r="C36" s="65">
        <v>0</v>
      </c>
      <c r="D36" s="66"/>
      <c r="E36" s="65">
        <f>C36*D36</f>
        <v>0</v>
      </c>
      <c r="F36" s="65">
        <v>0</v>
      </c>
      <c r="G36" s="65">
        <v>0</v>
      </c>
      <c r="H36" s="65">
        <f t="shared" si="7"/>
        <v>0</v>
      </c>
      <c r="I36" s="94"/>
      <c r="J36" s="102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4"/>
      <c r="J37" s="103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7"/>
        <v>0</v>
      </c>
      <c r="I38" s="94"/>
      <c r="J38" s="103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7"/>
        <v>0</v>
      </c>
      <c r="I39" s="94"/>
      <c r="J39" s="103"/>
    </row>
    <row r="40" s="52" customFormat="1" customHeight="1" spans="1:10">
      <c r="A40" s="69"/>
      <c r="B40" s="70" t="s">
        <v>43</v>
      </c>
      <c r="C40" s="71">
        <f>SUM(C36)</f>
        <v>0</v>
      </c>
      <c r="D40" s="71">
        <f t="shared" ref="D40:E40" si="10">SUM(D36)</f>
        <v>0</v>
      </c>
      <c r="E40" s="71">
        <f t="shared" si="10"/>
        <v>0</v>
      </c>
      <c r="F40" s="71">
        <f>SUM(F36:F39)</f>
        <v>0</v>
      </c>
      <c r="G40" s="71">
        <f t="shared" ref="G40:H40" si="11">SUM(G36:G39)</f>
        <v>0</v>
      </c>
      <c r="H40" s="71">
        <f t="shared" si="11"/>
        <v>0</v>
      </c>
      <c r="I40" s="95"/>
      <c r="J40" s="104"/>
    </row>
    <row r="41" customHeight="1" spans="1:10">
      <c r="A41" s="63">
        <v>8</v>
      </c>
      <c r="B41" s="64" t="s">
        <v>44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7"/>
        <v>0</v>
      </c>
      <c r="I41" s="94"/>
      <c r="J41" s="9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94"/>
      <c r="J42" s="98"/>
    </row>
    <row r="43" s="52" customFormat="1" customHeight="1" spans="1:10">
      <c r="A43" s="69"/>
      <c r="B43" s="70" t="s">
        <v>46</v>
      </c>
      <c r="C43" s="71">
        <f>SUM(C41)</f>
        <v>0</v>
      </c>
      <c r="D43" s="71">
        <f t="shared" ref="D43:E43" si="12">SUM(D41)</f>
        <v>0</v>
      </c>
      <c r="E43" s="71">
        <f t="shared" si="12"/>
        <v>0</v>
      </c>
      <c r="F43" s="71">
        <f>SUM(F41:F42)</f>
        <v>0</v>
      </c>
      <c r="G43" s="71">
        <f t="shared" ref="G43:H43" si="13">SUM(G41:G42)</f>
        <v>0</v>
      </c>
      <c r="H43" s="71">
        <f t="shared" si="13"/>
        <v>0</v>
      </c>
      <c r="I43" s="95"/>
      <c r="J43" s="99"/>
    </row>
    <row r="44" customHeight="1" spans="1:10">
      <c r="A44" s="63">
        <v>9</v>
      </c>
      <c r="B44" s="64" t="s">
        <v>47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7"/>
        <v>0</v>
      </c>
      <c r="I44" s="94"/>
      <c r="J44" s="91" t="s">
        <v>48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94"/>
      <c r="J45" s="93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94"/>
      <c r="J46" s="93"/>
    </row>
    <row r="47" s="52" customFormat="1" customHeight="1" spans="1:10">
      <c r="A47" s="69"/>
      <c r="B47" s="70" t="s">
        <v>49</v>
      </c>
      <c r="C47" s="71">
        <f>SUM(C44)</f>
        <v>0</v>
      </c>
      <c r="D47" s="71">
        <f t="shared" ref="D47:E47" si="14">SUM(D44)</f>
        <v>0</v>
      </c>
      <c r="E47" s="71">
        <f t="shared" si="14"/>
        <v>0</v>
      </c>
      <c r="F47" s="71">
        <f>SUM(F44:F46)</f>
        <v>0</v>
      </c>
      <c r="G47" s="71">
        <f t="shared" ref="G47:H47" si="15">SUM(G44:G46)</f>
        <v>0</v>
      </c>
      <c r="H47" s="71">
        <f t="shared" si="15"/>
        <v>0</v>
      </c>
      <c r="I47" s="95"/>
      <c r="J47" s="96"/>
    </row>
    <row r="48" customHeight="1" spans="1:10">
      <c r="A48" s="72">
        <v>10</v>
      </c>
      <c r="B48" s="64" t="s">
        <v>50</v>
      </c>
      <c r="C48" s="65">
        <v>0</v>
      </c>
      <c r="D48" s="66"/>
      <c r="E48" s="65">
        <f>C48*D48</f>
        <v>0</v>
      </c>
      <c r="F48" s="65">
        <v>0</v>
      </c>
      <c r="G48" s="65">
        <v>0</v>
      </c>
      <c r="H48" s="65">
        <f t="shared" si="7"/>
        <v>0</v>
      </c>
      <c r="I48" s="94"/>
      <c r="J48" s="102"/>
    </row>
    <row r="49" customHeight="1" spans="1:10">
      <c r="A49" s="79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6">F49+G49</f>
        <v>0</v>
      </c>
      <c r="I49" s="94"/>
      <c r="J49" s="103"/>
    </row>
    <row r="50" customHeight="1" spans="1:10">
      <c r="A50" s="79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4"/>
      <c r="J50" s="103"/>
    </row>
    <row r="51" customHeight="1" spans="1:10">
      <c r="A51" s="79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4"/>
      <c r="J51" s="103"/>
    </row>
    <row r="52" customHeight="1" spans="1:10">
      <c r="A52" s="79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4"/>
      <c r="J52" s="103"/>
    </row>
    <row r="53" customHeight="1" spans="1:10">
      <c r="A53" s="79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94"/>
      <c r="J53" s="103"/>
    </row>
    <row r="54" customHeight="1" spans="1:10">
      <c r="A54" s="75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94"/>
      <c r="J54" s="103"/>
    </row>
    <row r="55" s="52" customFormat="1" customHeight="1" spans="1:10">
      <c r="A55" s="69"/>
      <c r="B55" s="70" t="s">
        <v>51</v>
      </c>
      <c r="C55" s="71">
        <f>SUM(C48)</f>
        <v>0</v>
      </c>
      <c r="D55" s="71">
        <f t="shared" ref="D55:E55" si="17">SUM(D48)</f>
        <v>0</v>
      </c>
      <c r="E55" s="71">
        <f t="shared" si="17"/>
        <v>0</v>
      </c>
      <c r="F55" s="71">
        <f>SUM(F48:F54)</f>
        <v>0</v>
      </c>
      <c r="G55" s="71">
        <f t="shared" ref="G55:H55" si="18">SUM(G48:G54)</f>
        <v>0</v>
      </c>
      <c r="H55" s="71">
        <f t="shared" si="18"/>
        <v>0</v>
      </c>
      <c r="I55" s="95"/>
      <c r="J55" s="104"/>
    </row>
    <row r="56" customHeight="1" spans="1:10">
      <c r="A56" s="69"/>
      <c r="B56" s="70" t="s">
        <v>52</v>
      </c>
      <c r="C56" s="71">
        <f>SUM(C55,C47,C43,C40,C35,C30,C24,C21,C16,C13)</f>
        <v>41000</v>
      </c>
      <c r="D56" s="71">
        <f t="shared" ref="D56:H56" si="19">SUM(D55,D47,D43,D40,D35,D30,D24,D21,D16,D13)</f>
        <v>3</v>
      </c>
      <c r="E56" s="71">
        <f t="shared" si="19"/>
        <v>41000</v>
      </c>
      <c r="F56" s="71">
        <f t="shared" si="19"/>
        <v>52292.77</v>
      </c>
      <c r="G56" s="71">
        <f t="shared" si="19"/>
        <v>0</v>
      </c>
      <c r="H56" s="71">
        <f t="shared" si="19"/>
        <v>52292.77</v>
      </c>
      <c r="I56" s="95"/>
      <c r="J56" s="101"/>
    </row>
    <row r="60" customHeight="1" spans="1:9">
      <c r="A60" s="82" t="s">
        <v>53</v>
      </c>
      <c r="B60" s="83"/>
      <c r="C60" s="84" t="s">
        <v>54</v>
      </c>
      <c r="D60" s="84"/>
      <c r="E60" s="84" t="s">
        <v>55</v>
      </c>
      <c r="F60" s="84"/>
      <c r="G60" s="84" t="s">
        <v>56</v>
      </c>
      <c r="H60" s="84"/>
      <c r="I60" s="105" t="s">
        <v>57</v>
      </c>
    </row>
    <row r="61" customHeight="1" spans="1:9">
      <c r="A61" s="85">
        <f>E56</f>
        <v>41000</v>
      </c>
      <c r="B61" s="86"/>
      <c r="C61" s="86">
        <f>H56</f>
        <v>52292.77</v>
      </c>
      <c r="D61" s="86"/>
      <c r="E61" s="86">
        <f>F56</f>
        <v>52292.77</v>
      </c>
      <c r="F61" s="86"/>
      <c r="G61" s="86">
        <f>G56</f>
        <v>0</v>
      </c>
      <c r="H61" s="86"/>
      <c r="I61" s="106">
        <f>A61-C61</f>
        <v>-11292.77</v>
      </c>
    </row>
    <row r="63" customHeight="1" spans="1:9">
      <c r="A63" s="87" t="s">
        <v>58</v>
      </c>
      <c r="B63" s="88"/>
      <c r="C63" s="89" t="s">
        <v>59</v>
      </c>
      <c r="D63" s="87"/>
      <c r="E63" s="87" t="s">
        <v>60</v>
      </c>
      <c r="F63" s="87"/>
      <c r="G63" s="87" t="s">
        <v>61</v>
      </c>
      <c r="H63" s="87"/>
      <c r="I63" s="88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G37" sqref="G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37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38"/>
    </row>
    <row r="7" ht="20.1" customHeight="1" spans="2:11">
      <c r="B7" s="8"/>
      <c r="C7" s="9"/>
      <c r="D7" s="10" t="s">
        <v>71</v>
      </c>
      <c r="E7" s="10"/>
      <c r="F7" s="11" t="s">
        <v>72</v>
      </c>
      <c r="G7" s="11"/>
      <c r="H7" s="10" t="s">
        <v>73</v>
      </c>
      <c r="I7" s="39"/>
      <c r="J7" s="11">
        <v>4.24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40"/>
      <c r="J8" s="15" t="s">
        <v>75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76</v>
      </c>
      <c r="E10" s="19" t="s">
        <v>77</v>
      </c>
      <c r="F10" s="20"/>
      <c r="G10" s="21" t="s">
        <v>78</v>
      </c>
      <c r="H10" s="20" t="s">
        <v>79</v>
      </c>
      <c r="I10" s="19" t="s">
        <v>80</v>
      </c>
      <c r="J10" s="20"/>
      <c r="K10" s="21" t="s">
        <v>81</v>
      </c>
    </row>
    <row r="11" ht="20.1" customHeight="1" spans="2:11">
      <c r="B11" s="22">
        <v>1</v>
      </c>
      <c r="C11" s="23"/>
      <c r="D11" s="24" t="s">
        <v>82</v>
      </c>
      <c r="E11" s="22" t="s">
        <v>83</v>
      </c>
      <c r="F11" s="23"/>
      <c r="G11" s="25">
        <v>0</v>
      </c>
      <c r="H11" s="25"/>
      <c r="I11" s="42"/>
      <c r="J11" s="43"/>
      <c r="K11" s="44" t="s">
        <v>84</v>
      </c>
    </row>
    <row r="12" ht="20.1" customHeight="1" spans="2:11">
      <c r="B12" s="22">
        <v>2</v>
      </c>
      <c r="C12" s="23"/>
      <c r="D12" s="26"/>
      <c r="E12" s="27" t="s">
        <v>85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86</v>
      </c>
      <c r="F13" s="23"/>
      <c r="G13" s="25">
        <v>0</v>
      </c>
      <c r="H13" s="25"/>
      <c r="I13" s="42"/>
      <c r="J13" s="43"/>
      <c r="K13" s="44" t="s">
        <v>87</v>
      </c>
    </row>
    <row r="14" ht="20.1" customHeight="1" spans="2:11">
      <c r="B14" s="28">
        <v>4</v>
      </c>
      <c r="C14" s="29"/>
      <c r="D14" s="26"/>
      <c r="E14" s="28" t="s">
        <v>88</v>
      </c>
      <c r="F14" s="29"/>
      <c r="G14" s="25">
        <v>0</v>
      </c>
      <c r="H14" s="25"/>
      <c r="I14" s="42"/>
      <c r="J14" s="43"/>
      <c r="K14" s="44" t="s">
        <v>87</v>
      </c>
    </row>
    <row r="15" ht="20.1" customHeight="1" spans="2:11">
      <c r="B15" s="22">
        <v>5</v>
      </c>
      <c r="C15" s="23"/>
      <c r="D15" s="24" t="s">
        <v>50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52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79</v>
      </c>
      <c r="C20" s="21"/>
      <c r="D20" s="21"/>
      <c r="E20" s="21"/>
      <c r="F20" s="21"/>
      <c r="G20" s="21" t="s">
        <v>89</v>
      </c>
      <c r="H20" s="21"/>
      <c r="I20" s="21"/>
      <c r="J20" s="21"/>
      <c r="K20" s="21" t="s">
        <v>90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91</v>
      </c>
      <c r="C23" s="16"/>
      <c r="D23" s="16"/>
      <c r="E23" s="16"/>
      <c r="F23" s="16" t="s">
        <v>59</v>
      </c>
      <c r="G23" s="16" t="s">
        <v>92</v>
      </c>
      <c r="H23" s="16"/>
      <c r="I23" s="16"/>
      <c r="J23" s="16" t="s">
        <v>61</v>
      </c>
      <c r="K23" s="16"/>
    </row>
    <row r="26" ht="18.75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王凤雨</v>
      </c>
      <c r="G28" s="7"/>
      <c r="H28" s="6" t="s">
        <v>65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67</v>
      </c>
      <c r="E29" s="10"/>
      <c r="F29" s="11" t="str">
        <f>F6</f>
        <v>上海</v>
      </c>
      <c r="G29" s="11"/>
      <c r="H29" s="10" t="s">
        <v>69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71</v>
      </c>
      <c r="E30" s="10"/>
      <c r="F30" s="11" t="str">
        <f>F7</f>
        <v>4.19-4.23</v>
      </c>
      <c r="G30" s="11"/>
      <c r="H30" s="10" t="s">
        <v>73</v>
      </c>
      <c r="I30" s="39"/>
      <c r="J30" s="11">
        <f>J7</f>
        <v>4.24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74</v>
      </c>
      <c r="I31" s="40"/>
      <c r="J31" s="15" t="str">
        <f>J8</f>
        <v>HMZA-180419-QDH683</v>
      </c>
      <c r="K31" s="41"/>
    </row>
    <row r="32" ht="20.1" customHeight="1"/>
    <row r="33" ht="20.1" customHeight="1" spans="2:11">
      <c r="B33" s="27"/>
      <c r="C33" s="27"/>
      <c r="D33" s="34" t="s">
        <v>94</v>
      </c>
      <c r="E33" s="27" t="s">
        <v>95</v>
      </c>
      <c r="F33" s="27"/>
      <c r="G33" s="25" t="s">
        <v>96</v>
      </c>
      <c r="H33" s="25" t="s">
        <v>97</v>
      </c>
      <c r="I33" s="25" t="s">
        <v>52</v>
      </c>
      <c r="J33" s="25"/>
      <c r="K33" s="51" t="s">
        <v>81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45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52</v>
      </c>
      <c r="C37" s="31"/>
      <c r="D37" s="31"/>
      <c r="E37" s="31"/>
      <c r="F37" s="20"/>
      <c r="G37" s="32"/>
      <c r="H37" s="32">
        <f>SUM(H34:H36)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91</v>
      </c>
      <c r="C38" s="16"/>
      <c r="D38" s="16"/>
      <c r="E38" s="16"/>
      <c r="F38" s="16" t="s">
        <v>59</v>
      </c>
      <c r="G38" s="16" t="s">
        <v>92</v>
      </c>
      <c r="H38" s="16"/>
      <c r="I38" s="16"/>
      <c r="J38" s="16" t="s">
        <v>61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2018-05-14T09:37:50Z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