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57DD1EB-A8CD-4E09-AF26-63D3383D1C8F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3" l="1"/>
  <c r="H80" i="3" l="1"/>
  <c r="H59" i="3"/>
  <c r="H72" i="3" l="1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66" i="3"/>
  <c r="H65" i="3"/>
  <c r="H58" i="3"/>
  <c r="H21" i="3" l="1"/>
  <c r="H77" i="3"/>
  <c r="H76" i="3"/>
  <c r="H75" i="3"/>
  <c r="H74" i="3"/>
  <c r="H73" i="3"/>
  <c r="H79" i="3"/>
  <c r="H78" i="3"/>
  <c r="H40" i="3" l="1"/>
  <c r="H61" i="3" l="1"/>
  <c r="H32" i="3"/>
  <c r="H39" i="3"/>
  <c r="H34" i="3"/>
  <c r="H57" i="3"/>
  <c r="H31" i="3"/>
  <c r="H68" i="3"/>
  <c r="H33" i="3"/>
  <c r="H71" i="3"/>
  <c r="H38" i="3"/>
  <c r="H70" i="3"/>
  <c r="H69" i="3"/>
  <c r="H37" i="3"/>
  <c r="H36" i="3"/>
  <c r="H41" i="3"/>
  <c r="H55" i="3"/>
  <c r="H63" i="3" l="1"/>
  <c r="H64" i="3"/>
  <c r="H67" i="3"/>
  <c r="H44" i="3"/>
  <c r="H45" i="3"/>
  <c r="H60" i="3" l="1"/>
  <c r="H62" i="3"/>
  <c r="F42" i="3"/>
  <c r="I49" i="2"/>
  <c r="G52" i="2" s="1"/>
  <c r="H49" i="2"/>
  <c r="B52" i="2" s="1"/>
  <c r="G49" i="2"/>
  <c r="G82" i="3"/>
  <c r="F82" i="3"/>
  <c r="D82" i="3"/>
  <c r="C82" i="3"/>
  <c r="H81" i="3"/>
  <c r="H56" i="3"/>
  <c r="E55" i="3"/>
  <c r="E82" i="3" s="1"/>
  <c r="G54" i="3"/>
  <c r="F54" i="3"/>
  <c r="D54" i="3"/>
  <c r="C54" i="3"/>
  <c r="H53" i="3"/>
  <c r="E53" i="3"/>
  <c r="E54" i="3" s="1"/>
  <c r="G52" i="3"/>
  <c r="F52" i="3"/>
  <c r="D52" i="3"/>
  <c r="C52" i="3"/>
  <c r="H51" i="3"/>
  <c r="E51" i="3"/>
  <c r="E52" i="3" s="1"/>
  <c r="G50" i="3"/>
  <c r="F50" i="3"/>
  <c r="D50" i="3"/>
  <c r="C50" i="3"/>
  <c r="H49" i="3"/>
  <c r="E49" i="3"/>
  <c r="E50" i="3" s="1"/>
  <c r="G48" i="3"/>
  <c r="F48" i="3"/>
  <c r="D48" i="3"/>
  <c r="C48" i="3"/>
  <c r="H47" i="3"/>
  <c r="E47" i="3"/>
  <c r="E48" i="3" s="1"/>
  <c r="G46" i="3"/>
  <c r="F46" i="3"/>
  <c r="D46" i="3"/>
  <c r="C46" i="3"/>
  <c r="H43" i="3"/>
  <c r="H46" i="3" s="1"/>
  <c r="E43" i="3"/>
  <c r="E46" i="3" s="1"/>
  <c r="G42" i="3"/>
  <c r="D42" i="3"/>
  <c r="C42" i="3"/>
  <c r="H30" i="3"/>
  <c r="E30" i="3"/>
  <c r="E42" i="3" s="1"/>
  <c r="G29" i="3"/>
  <c r="F29" i="3"/>
  <c r="D29" i="3"/>
  <c r="C29" i="3"/>
  <c r="H28" i="3"/>
  <c r="H27" i="3"/>
  <c r="H26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E8" i="3"/>
  <c r="E21" i="3" s="1"/>
  <c r="H82" i="3" l="1"/>
  <c r="K52" i="2"/>
  <c r="C83" i="3"/>
  <c r="H29" i="3"/>
  <c r="H50" i="3"/>
  <c r="H24" i="3"/>
  <c r="D83" i="3"/>
  <c r="G83" i="3"/>
  <c r="G88" i="3" s="1"/>
  <c r="E83" i="3"/>
  <c r="A88" i="3" s="1"/>
  <c r="H42" i="3"/>
  <c r="H48" i="3"/>
  <c r="H54" i="3"/>
  <c r="H52" i="3"/>
  <c r="F83" i="3"/>
  <c r="E88" i="3" s="1"/>
  <c r="H83" i="3" l="1"/>
  <c r="C88" i="3" s="1"/>
  <c r="I88" i="3" s="1"/>
</calcChain>
</file>

<file path=xl/sharedStrings.xml><?xml version="1.0" encoding="utf-8"?>
<sst xmlns="http://schemas.openxmlformats.org/spreadsheetml/2006/main" count="192" uniqueCount="178">
  <si>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</si>
  <si>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</si>
  <si>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</si>
  <si>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</si>
  <si>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</si>
  <si>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</si>
  <si>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</si>
  <si>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</si>
  <si>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</si>
  <si>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</si>
  <si>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</si>
  <si>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</si>
  <si>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</si>
  <si>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</si>
  <si>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</si>
  <si>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</si>
  <si>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</si>
  <si>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</si>
  <si>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</si>
  <si>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</si>
  <si>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</si>
  <si>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</si>
  <si>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</si>
  <si>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</si>
  <si>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</si>
  <si>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</si>
  <si>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</si>
  <si>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</si>
  <si>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</si>
  <si>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</si>
  <si>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</si>
  <si>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</si>
  <si>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</si>
  <si>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</si>
  <si>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</si>
  <si>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</si>
  <si>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</si>
  <si>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</si>
  <si>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</si>
  <si>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</si>
  <si>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</si>
  <si>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</si>
  <si>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</si>
  <si>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</si>
  <si>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</si>
  <si>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</si>
  <si>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</si>
  <si>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</si>
  <si>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</si>
  <si>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</si>
  <si>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</si>
  <si>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</si>
  <si>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</si>
  <si>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</si>
  <si>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</si>
  <si>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</si>
  <si>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</si>
  <si>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</si>
  <si>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</si>
  <si>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</si>
  <si>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</si>
  <si>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</si>
  <si>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</si>
  <si>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</si>
  <si>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</si>
  <si>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</si>
  <si>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</si>
  <si>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</si>
  <si>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</si>
  <si>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</si>
  <si>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</si>
  <si>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</si>
  <si>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</si>
  <si>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</si>
  <si>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</si>
  <si>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</si>
  <si>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</si>
  <si>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</si>
  <si>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</si>
  <si>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团号：HMZA-220101-KGG690</t>
    <phoneticPr fontId="12" type="noConversion"/>
  </si>
  <si>
    <t>会议日期：1.15-16</t>
    <phoneticPr fontId="12" type="noConversion"/>
  </si>
  <si>
    <t>施丹兰</t>
    <phoneticPr fontId="12" type="noConversion"/>
  </si>
  <si>
    <t>定制抱枕</t>
    <phoneticPr fontId="12" type="noConversion"/>
  </si>
  <si>
    <t>纸巾托（打样）</t>
    <phoneticPr fontId="12" type="noConversion"/>
  </si>
  <si>
    <t>黑色抱枕打样2个</t>
    <phoneticPr fontId="12" type="noConversion"/>
  </si>
  <si>
    <t>核酸检测</t>
    <phoneticPr fontId="12" type="noConversion"/>
  </si>
  <si>
    <t>12.30日晚餐</t>
    <phoneticPr fontId="12" type="noConversion"/>
  </si>
  <si>
    <t>停车费用</t>
    <phoneticPr fontId="12" type="noConversion"/>
  </si>
  <si>
    <t>鲜花</t>
    <phoneticPr fontId="12" type="noConversion"/>
  </si>
  <si>
    <t>秋儿</t>
    <phoneticPr fontId="12" type="noConversion"/>
  </si>
  <si>
    <t>小兰</t>
    <phoneticPr fontId="12" type="noConversion"/>
  </si>
  <si>
    <t>画架</t>
    <phoneticPr fontId="12" type="noConversion"/>
  </si>
  <si>
    <t>徽章pin</t>
    <phoneticPr fontId="12" type="noConversion"/>
  </si>
  <si>
    <t>100个抱枕，顺丰加急300</t>
    <phoneticPr fontId="12" type="noConversion"/>
  </si>
  <si>
    <t>衣服4900</t>
    <phoneticPr fontId="12" type="noConversion"/>
  </si>
  <si>
    <t>戴森吹风机3个-已转有票</t>
    <phoneticPr fontId="12" type="noConversion"/>
  </si>
  <si>
    <t>帕尔马之水3套-有票</t>
    <phoneticPr fontId="12" type="noConversion"/>
  </si>
  <si>
    <t>苹果手机3个-已转有票</t>
    <phoneticPr fontId="12" type="noConversion"/>
  </si>
  <si>
    <t>K歌-宇仲车费报销-已转</t>
    <phoneticPr fontId="12" type="noConversion"/>
  </si>
  <si>
    <t>抱枕单独印logo</t>
    <phoneticPr fontId="12" type="noConversion"/>
  </si>
  <si>
    <t>1000票</t>
    <phoneticPr fontId="12" type="noConversion"/>
  </si>
  <si>
    <t>马洁</t>
    <phoneticPr fontId="12" type="noConversion"/>
  </si>
  <si>
    <t>待转</t>
    <phoneticPr fontId="12" type="noConversion"/>
  </si>
  <si>
    <t>待转3171.16</t>
    <phoneticPr fontId="12" type="noConversion"/>
  </si>
  <si>
    <t>广州当地住宿费</t>
    <phoneticPr fontId="12" type="noConversion"/>
  </si>
  <si>
    <t>1.6日培训影棚水果</t>
    <phoneticPr fontId="12" type="noConversion"/>
  </si>
  <si>
    <t>纸巾托</t>
    <phoneticPr fontId="12" type="noConversion"/>
  </si>
  <si>
    <t>1.15日中午会场午餐3360元</t>
    <phoneticPr fontId="12" type="noConversion"/>
  </si>
  <si>
    <t>1.15日泰山乐队480.5元</t>
    <phoneticPr fontId="12" type="noConversion"/>
  </si>
  <si>
    <t>1.15日晚会场被子等物资采购</t>
    <phoneticPr fontId="12" type="noConversion"/>
  </si>
  <si>
    <t>待转杨总</t>
    <phoneticPr fontId="12" type="noConversion"/>
  </si>
  <si>
    <t>已转</t>
    <phoneticPr fontId="12" type="noConversion"/>
  </si>
  <si>
    <t>1.15日晚会场物资采购</t>
    <phoneticPr fontId="12" type="noConversion"/>
  </si>
  <si>
    <t>顺丰邮寄</t>
    <phoneticPr fontId="12" type="noConversion"/>
  </si>
  <si>
    <t>无票</t>
    <phoneticPr fontId="12" type="noConversion"/>
  </si>
  <si>
    <t>Q音金主-张书明高铁票</t>
    <phoneticPr fontId="12" type="noConversion"/>
  </si>
  <si>
    <t>侯姐打车费</t>
    <phoneticPr fontId="12" type="noConversion"/>
  </si>
  <si>
    <t>1.1日深圳踩点晚餐6人</t>
    <phoneticPr fontId="12" type="noConversion"/>
  </si>
  <si>
    <t>药品</t>
    <phoneticPr fontId="12" type="noConversion"/>
  </si>
  <si>
    <t>12.31日晚餐</t>
    <phoneticPr fontId="12" type="noConversion"/>
  </si>
  <si>
    <t>王凤雨差旅打车费</t>
    <phoneticPr fontId="12" type="noConversion"/>
  </si>
  <si>
    <t>广州差旅打车费</t>
    <phoneticPr fontId="12" type="noConversion"/>
  </si>
  <si>
    <t>杨苗苗打车费</t>
    <phoneticPr fontId="12" type="noConversion"/>
  </si>
  <si>
    <t>12.28牛奶酸奶采购</t>
    <phoneticPr fontId="12" type="noConversion"/>
  </si>
  <si>
    <t>1.18日全家</t>
    <phoneticPr fontId="12" type="noConversion"/>
  </si>
  <si>
    <t>酷狗纸巾</t>
    <phoneticPr fontId="12" type="noConversion"/>
  </si>
  <si>
    <t>酒吧发光灯牌</t>
    <phoneticPr fontId="12" type="noConversion"/>
  </si>
  <si>
    <t>礼盒工厂-家</t>
    <phoneticPr fontId="12" type="noConversion"/>
  </si>
  <si>
    <t>12.27会务组餐费</t>
    <phoneticPr fontId="12" type="noConversion"/>
  </si>
  <si>
    <t>12.28会务组餐费</t>
    <phoneticPr fontId="12" type="noConversion"/>
  </si>
  <si>
    <t>12.30会务组餐费</t>
    <phoneticPr fontId="12" type="noConversion"/>
  </si>
  <si>
    <t>1.1客户糖水</t>
    <phoneticPr fontId="12" type="noConversion"/>
  </si>
  <si>
    <t>1.7会务组餐费</t>
    <phoneticPr fontId="12" type="noConversion"/>
  </si>
  <si>
    <t>1.11会务组餐费</t>
    <phoneticPr fontId="12" type="noConversion"/>
  </si>
  <si>
    <t>1.13会务组餐费</t>
    <phoneticPr fontId="12" type="noConversion"/>
  </si>
  <si>
    <t>1.14会务组餐费</t>
    <phoneticPr fontId="12" type="noConversion"/>
  </si>
  <si>
    <t>1.17会务组餐费</t>
    <phoneticPr fontId="12" type="noConversion"/>
  </si>
  <si>
    <t>1.18会务组餐费</t>
    <phoneticPr fontId="12" type="noConversion"/>
  </si>
  <si>
    <t>12.26会务组餐费</t>
    <phoneticPr fontId="12" type="noConversion"/>
  </si>
  <si>
    <t>12.25会务组餐费</t>
    <phoneticPr fontId="12" type="noConversion"/>
  </si>
  <si>
    <t>1.10会务组餐费</t>
    <phoneticPr fontId="12" type="noConversion"/>
  </si>
  <si>
    <t>1.1日深圳踩点午餐6人</t>
    <phoneticPr fontId="12" type="noConversion"/>
  </si>
  <si>
    <t>主播用餐-K歌报销</t>
    <phoneticPr fontId="12" type="noConversion"/>
  </si>
  <si>
    <t>主播用餐-Q音报销</t>
    <phoneticPr fontId="12" type="noConversion"/>
  </si>
  <si>
    <t>1.12会务组餐费</t>
    <phoneticPr fontId="12" type="noConversion"/>
  </si>
  <si>
    <t>1.5日711</t>
    <phoneticPr fontId="12" type="noConversion"/>
  </si>
  <si>
    <t>1.2会务组餐费</t>
    <phoneticPr fontId="12" type="noConversion"/>
  </si>
  <si>
    <t>1.9会务组餐费</t>
    <phoneticPr fontId="12" type="noConversion"/>
  </si>
  <si>
    <t>1.3会务组餐费</t>
    <phoneticPr fontId="12" type="noConversion"/>
  </si>
  <si>
    <t>1.13水果</t>
    <phoneticPr fontId="12" type="noConversion"/>
  </si>
  <si>
    <t>核酸检测</t>
    <phoneticPr fontId="12" type="noConversion"/>
  </si>
  <si>
    <t>1.1日客户餐费报销</t>
    <phoneticPr fontId="12" type="noConversion"/>
  </si>
  <si>
    <t>麦当劳</t>
    <phoneticPr fontId="12" type="noConversion"/>
  </si>
  <si>
    <t>12.28-1.18</t>
    <phoneticPr fontId="12" type="noConversion"/>
  </si>
  <si>
    <t xml:space="preserve">	HMZA-220101-KGG690</t>
    <phoneticPr fontId="12" type="noConversion"/>
  </si>
  <si>
    <t>冬奥水杯-客户</t>
    <phoneticPr fontId="12" type="noConversion"/>
  </si>
  <si>
    <t>酷狗公会神壕 钟铟洪车费</t>
    <phoneticPr fontId="12" type="noConversion"/>
  </si>
  <si>
    <t>枕芯购买</t>
    <phoneticPr fontId="12" type="noConversion"/>
  </si>
  <si>
    <t>杨苗苗</t>
    <phoneticPr fontId="12" type="noConversion"/>
  </si>
  <si>
    <t>机票在大票联里</t>
    <phoneticPr fontId="12" type="noConversion"/>
  </si>
  <si>
    <t>0104 深圳北-广州南 商务座 酷狗 九儿（刘翠）</t>
  </si>
  <si>
    <t>0104 日照西-广州南 一等座 酷狗 黑墨（宋祥）</t>
  </si>
  <si>
    <t>K歌 羽音（谢梦婷）退票费</t>
  </si>
  <si>
    <t>K歌  杨帆（王伟利）退票费</t>
  </si>
  <si>
    <t>0118 广州南-日照西 商务座 酷狗 黑墨（宋祥）</t>
    <phoneticPr fontId="12" type="noConversion"/>
  </si>
  <si>
    <t>黑墨（宋祥）车费报销</t>
    <phoneticPr fontId="12" type="noConversion"/>
  </si>
  <si>
    <t>张津涤（张超）机票报销款</t>
    <phoneticPr fontId="12" type="noConversion"/>
  </si>
  <si>
    <t>0104 信阳东-广州南 商务座 酷狗 王子（赵俊明）</t>
    <phoneticPr fontId="12" type="noConversion"/>
  </si>
  <si>
    <t>0104 株洲西-广州南 商务座 酷狗 七秒（何敏）</t>
    <phoneticPr fontId="12" type="noConversion"/>
  </si>
  <si>
    <t>800元</t>
    <phoneticPr fontId="12" type="noConversion"/>
  </si>
  <si>
    <t>1.16日中午会场午餐元</t>
    <phoneticPr fontId="12" type="noConversion"/>
  </si>
  <si>
    <t>京东快递</t>
    <phoneticPr fontId="12" type="noConversion"/>
  </si>
  <si>
    <t>水果采购</t>
    <phoneticPr fontId="12" type="noConversion"/>
  </si>
  <si>
    <t>未收到</t>
    <phoneticPr fontId="12" type="noConversion"/>
  </si>
  <si>
    <t>奶茶 咖啡</t>
    <phoneticPr fontId="12" type="noConversion"/>
  </si>
  <si>
    <t>1.8日午餐</t>
    <phoneticPr fontId="12" type="noConversion"/>
  </si>
  <si>
    <t>陈蓉高铁广州-厦门</t>
    <phoneticPr fontId="12" type="noConversion"/>
  </si>
  <si>
    <t>优世餐费（晶晶姐）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</si>
</sst>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5" xfId="2" applyFont="1" applyFill="1" applyBorder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0" fontId="3" fillId="0" borderId="0" xfId="2" applyFont="1" applyAlignment="1">
      <alignment horizontal="right" vertical="center"/>
    </xf>
    <xf numFmtId="180" fontId="13" fillId="0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>
      <alignment vertical="center"/>
    </xf>
    <xf numFmtId="180" fontId="14" fillId="0" borderId="8" xfId="0" applyNumberFormat="1" applyFont="1" applyFill="1" applyBorder="1" applyAlignment="1">
      <alignment horizontal="right" vertical="center"/>
    </xf>
    <xf numFmtId="0" fontId="11" fillId="0" borderId="8" xfId="0" applyFont="1" applyFill="1" applyBorder="1">
      <alignment vertical="center"/>
    </xf>
    <xf numFmtId="180" fontId="0" fillId="0" borderId="8" xfId="0" applyNumberForma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0"/>
  <sheetViews>
    <sheetView tabSelected="1" zoomScale="85" zoomScaleNormal="85" workbookViewId="0">
      <selection activeCell="I88" sqref="I88"/>
    </sheetView>
  </sheetViews>
  <sheetFormatPr defaultColWidth="9" defaultRowHeight="21" customHeight="1" x14ac:dyDescent="0.3"/>
  <cols>
    <col min="1" max="1" width="9" style="23"/>
    <col min="2" max="2" width="16.73046875" customWidth="1"/>
    <col min="3" max="3" width="13" style="24" bestFit="1" customWidth="1"/>
    <col min="5" max="6" width="13" bestFit="1" customWidth="1"/>
    <col min="7" max="7" width="11.19921875" bestFit="1" customWidth="1"/>
    <col min="8" max="8" width="13" bestFit="1" customWidth="1"/>
    <col min="9" max="9" width="48.1328125" bestFit="1" customWidth="1"/>
    <col min="10" max="10" width="39.46484375" customWidth="1"/>
  </cols>
  <sheetData>
    <row r="2" spans="1:12" ht="21" customHeight="1" x14ac:dyDescent="0.3">
      <c r="C2" s="71" t="s">
        <v>0</v>
      </c>
      <c r="D2" s="71"/>
      <c r="E2" s="71"/>
      <c r="F2" s="71"/>
      <c r="G2" s="71"/>
      <c r="H2" s="71"/>
      <c r="I2" s="36"/>
      <c r="J2" s="36"/>
      <c r="K2" s="36"/>
      <c r="L2" s="36"/>
    </row>
    <row r="4" spans="1:12" ht="21" customHeight="1" x14ac:dyDescent="0.3">
      <c r="H4" s="99" t="s">
        <v>79</v>
      </c>
      <c r="I4" s="99"/>
      <c r="J4" s="99" t="s">
        <v>80</v>
      </c>
    </row>
    <row r="5" spans="1:12" ht="21" customHeight="1" x14ac:dyDescent="0.3">
      <c r="H5" s="100"/>
      <c r="I5" s="100"/>
      <c r="J5" s="100"/>
    </row>
    <row r="6" spans="1:12" ht="21" customHeight="1" x14ac:dyDescent="0.3">
      <c r="A6" s="92" t="s">
        <v>1</v>
      </c>
      <c r="B6" s="90" t="s">
        <v>2</v>
      </c>
      <c r="C6" s="72" t="s">
        <v>3</v>
      </c>
      <c r="D6" s="72"/>
      <c r="E6" s="72"/>
      <c r="F6" s="73" t="s">
        <v>4</v>
      </c>
      <c r="G6" s="73"/>
      <c r="H6" s="73"/>
      <c r="I6" s="73"/>
      <c r="J6" s="90" t="s">
        <v>5</v>
      </c>
    </row>
    <row r="7" spans="1:12" ht="21" customHeight="1" x14ac:dyDescent="0.3">
      <c r="A7" s="92"/>
      <c r="B7" s="90"/>
      <c r="C7" s="27" t="s">
        <v>6</v>
      </c>
      <c r="D7" s="28" t="s">
        <v>7</v>
      </c>
      <c r="E7" s="25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90"/>
    </row>
    <row r="8" spans="1:12" ht="21" customHeight="1" x14ac:dyDescent="0.3">
      <c r="A8" s="93">
        <v>1</v>
      </c>
      <c r="B8" s="77" t="s">
        <v>13</v>
      </c>
      <c r="C8" s="81">
        <v>0</v>
      </c>
      <c r="D8" s="84"/>
      <c r="E8" s="81">
        <f>C8*D8</f>
        <v>0</v>
      </c>
      <c r="F8" s="67">
        <v>995</v>
      </c>
      <c r="G8" s="67">
        <v>0</v>
      </c>
      <c r="H8" s="67">
        <f>F8+G8</f>
        <v>995</v>
      </c>
      <c r="I8" s="66" t="s">
        <v>115</v>
      </c>
      <c r="J8" s="94" t="s">
        <v>14</v>
      </c>
    </row>
    <row r="9" spans="1:12" ht="21" customHeight="1" x14ac:dyDescent="0.3">
      <c r="A9" s="93"/>
      <c r="B9" s="77"/>
      <c r="C9" s="81"/>
      <c r="D9" s="84"/>
      <c r="E9" s="81"/>
      <c r="F9" s="63">
        <v>465</v>
      </c>
      <c r="G9" s="63">
        <v>0</v>
      </c>
      <c r="H9" s="63">
        <f>F9+G9</f>
        <v>465</v>
      </c>
      <c r="I9" s="64" t="s">
        <v>176</v>
      </c>
      <c r="J9" s="104"/>
      <c r="K9" s="43"/>
    </row>
    <row r="10" spans="1:12" ht="21" customHeight="1" x14ac:dyDescent="0.3">
      <c r="A10" s="93"/>
      <c r="B10" s="77"/>
      <c r="C10" s="81"/>
      <c r="D10" s="84"/>
      <c r="E10" s="81"/>
      <c r="F10" s="67">
        <v>1986</v>
      </c>
      <c r="G10" s="67">
        <v>0</v>
      </c>
      <c r="H10" s="67">
        <f t="shared" ref="H10:H20" si="0">F10+G10</f>
        <v>1986</v>
      </c>
      <c r="I10" s="66" t="s">
        <v>166</v>
      </c>
      <c r="J10" s="104"/>
    </row>
    <row r="11" spans="1:12" ht="21" customHeight="1" x14ac:dyDescent="0.3">
      <c r="A11" s="93"/>
      <c r="B11" s="77"/>
      <c r="C11" s="81"/>
      <c r="D11" s="84"/>
      <c r="E11" s="81"/>
      <c r="F11" s="63">
        <v>1375</v>
      </c>
      <c r="G11" s="63">
        <v>0</v>
      </c>
      <c r="H11" s="63">
        <f t="shared" si="0"/>
        <v>1375</v>
      </c>
      <c r="I11" s="64" t="s">
        <v>165</v>
      </c>
      <c r="J11" s="104"/>
      <c r="K11" s="43" t="s">
        <v>159</v>
      </c>
    </row>
    <row r="12" spans="1:12" ht="21" customHeight="1" x14ac:dyDescent="0.3">
      <c r="A12" s="93"/>
      <c r="B12" s="77"/>
      <c r="C12" s="81"/>
      <c r="D12" s="84"/>
      <c r="E12" s="81"/>
      <c r="F12" s="63">
        <v>387.46</v>
      </c>
      <c r="G12" s="63">
        <v>0</v>
      </c>
      <c r="H12" s="63">
        <f t="shared" si="0"/>
        <v>387.46</v>
      </c>
      <c r="I12" s="64" t="s">
        <v>156</v>
      </c>
      <c r="J12" s="104"/>
      <c r="K12" s="43"/>
    </row>
    <row r="13" spans="1:12" ht="21" customHeight="1" x14ac:dyDescent="0.3">
      <c r="A13" s="93"/>
      <c r="B13" s="77"/>
      <c r="C13" s="81"/>
      <c r="D13" s="84"/>
      <c r="E13" s="81"/>
      <c r="F13" s="67">
        <v>1926.56</v>
      </c>
      <c r="G13" s="67">
        <v>0</v>
      </c>
      <c r="H13" s="67">
        <f t="shared" si="0"/>
        <v>1926.56</v>
      </c>
      <c r="I13" s="66" t="s">
        <v>98</v>
      </c>
      <c r="J13" s="104"/>
      <c r="K13" s="43"/>
    </row>
    <row r="14" spans="1:12" ht="21" customHeight="1" x14ac:dyDescent="0.3">
      <c r="A14" s="93"/>
      <c r="B14" s="77"/>
      <c r="C14" s="81"/>
      <c r="D14" s="84"/>
      <c r="E14" s="81"/>
      <c r="F14" s="63">
        <v>1688.5</v>
      </c>
      <c r="G14" s="63">
        <v>0</v>
      </c>
      <c r="H14" s="63">
        <f t="shared" si="0"/>
        <v>1688.5</v>
      </c>
      <c r="I14" s="64" t="s">
        <v>167</v>
      </c>
      <c r="J14" s="104"/>
      <c r="K14" s="43"/>
    </row>
    <row r="15" spans="1:12" ht="21" customHeight="1" x14ac:dyDescent="0.3">
      <c r="A15" s="93"/>
      <c r="B15" s="77"/>
      <c r="C15" s="81"/>
      <c r="D15" s="84"/>
      <c r="E15" s="81"/>
      <c r="F15" s="67">
        <v>0</v>
      </c>
      <c r="G15" s="67">
        <v>199.5</v>
      </c>
      <c r="H15" s="67">
        <f t="shared" si="0"/>
        <v>199.5</v>
      </c>
      <c r="I15" s="69" t="s">
        <v>160</v>
      </c>
      <c r="J15" s="104"/>
      <c r="K15" s="70" t="s">
        <v>158</v>
      </c>
    </row>
    <row r="16" spans="1:12" ht="21" customHeight="1" x14ac:dyDescent="0.3">
      <c r="A16" s="93"/>
      <c r="B16" s="77"/>
      <c r="C16" s="81"/>
      <c r="D16" s="84"/>
      <c r="E16" s="81"/>
      <c r="F16" s="67">
        <v>0</v>
      </c>
      <c r="G16" s="67">
        <v>927</v>
      </c>
      <c r="H16" s="67">
        <f t="shared" si="0"/>
        <v>927</v>
      </c>
      <c r="I16" s="66" t="s">
        <v>168</v>
      </c>
      <c r="J16" s="104"/>
      <c r="K16" s="70"/>
    </row>
    <row r="17" spans="1:11" ht="21" customHeight="1" x14ac:dyDescent="0.3">
      <c r="A17" s="93"/>
      <c r="B17" s="77"/>
      <c r="C17" s="81"/>
      <c r="D17" s="84"/>
      <c r="E17" s="81"/>
      <c r="F17" s="63">
        <v>1418.5</v>
      </c>
      <c r="G17" s="63">
        <v>0</v>
      </c>
      <c r="H17" s="63">
        <f t="shared" si="0"/>
        <v>1418.5</v>
      </c>
      <c r="I17" s="64" t="s">
        <v>161</v>
      </c>
      <c r="J17" s="104"/>
      <c r="K17" s="70"/>
    </row>
    <row r="18" spans="1:11" ht="21" customHeight="1" x14ac:dyDescent="0.3">
      <c r="A18" s="93"/>
      <c r="B18" s="77"/>
      <c r="C18" s="81"/>
      <c r="D18" s="84"/>
      <c r="E18" s="81"/>
      <c r="F18" s="67">
        <v>0</v>
      </c>
      <c r="G18" s="67">
        <v>18.5</v>
      </c>
      <c r="H18" s="67">
        <f t="shared" si="0"/>
        <v>18.5</v>
      </c>
      <c r="I18" s="69" t="s">
        <v>162</v>
      </c>
      <c r="J18" s="104"/>
      <c r="K18" s="70"/>
    </row>
    <row r="19" spans="1:11" ht="21" customHeight="1" x14ac:dyDescent="0.3">
      <c r="A19" s="93"/>
      <c r="B19" s="77"/>
      <c r="C19" s="81"/>
      <c r="D19" s="84"/>
      <c r="E19" s="81"/>
      <c r="F19" s="67">
        <v>0</v>
      </c>
      <c r="G19" s="67">
        <v>34</v>
      </c>
      <c r="H19" s="67">
        <f t="shared" si="0"/>
        <v>34</v>
      </c>
      <c r="I19" s="69" t="s">
        <v>163</v>
      </c>
      <c r="J19" s="104"/>
      <c r="K19" s="70"/>
    </row>
    <row r="20" spans="1:11" ht="21" customHeight="1" x14ac:dyDescent="0.3">
      <c r="A20" s="93"/>
      <c r="B20" s="77"/>
      <c r="C20" s="81"/>
      <c r="D20" s="84"/>
      <c r="E20" s="81"/>
      <c r="F20" s="63">
        <v>2789.5</v>
      </c>
      <c r="G20" s="63">
        <v>0</v>
      </c>
      <c r="H20" s="63">
        <f t="shared" si="0"/>
        <v>2789.5</v>
      </c>
      <c r="I20" s="64" t="s">
        <v>164</v>
      </c>
      <c r="J20" s="104"/>
      <c r="K20" s="70"/>
    </row>
    <row r="21" spans="1:11" s="22" customFormat="1" ht="21" customHeight="1" x14ac:dyDescent="0.3">
      <c r="A21" s="30"/>
      <c r="B21" s="31" t="s">
        <v>15</v>
      </c>
      <c r="C21" s="32">
        <f>SUM(C8)</f>
        <v>0</v>
      </c>
      <c r="D21" s="32">
        <f>SUM(D8)</f>
        <v>0</v>
      </c>
      <c r="E21" s="32">
        <f>SUM(E8)</f>
        <v>0</v>
      </c>
      <c r="F21" s="32">
        <f>SUM(F8:F20)</f>
        <v>13031.52</v>
      </c>
      <c r="G21" s="32">
        <f>SUM(G8:G20)</f>
        <v>1179</v>
      </c>
      <c r="H21" s="32">
        <f>SUM(H8:H20)</f>
        <v>14210.52</v>
      </c>
      <c r="I21" s="38"/>
      <c r="J21" s="95"/>
      <c r="K21" s="70"/>
    </row>
    <row r="22" spans="1:11" ht="21" customHeight="1" x14ac:dyDescent="0.3">
      <c r="A22" s="87">
        <v>2</v>
      </c>
      <c r="B22" s="78" t="s">
        <v>16</v>
      </c>
      <c r="C22" s="82">
        <v>0</v>
      </c>
      <c r="D22" s="87"/>
      <c r="E22" s="82">
        <f t="shared" ref="E22:E55" si="1">C22*D22</f>
        <v>0</v>
      </c>
      <c r="F22" s="29">
        <v>0</v>
      </c>
      <c r="G22" s="29">
        <v>0</v>
      </c>
      <c r="H22" s="29">
        <f t="shared" ref="H22:H53" si="2">F22+G22</f>
        <v>0</v>
      </c>
      <c r="I22" s="37"/>
      <c r="J22" s="94" t="s">
        <v>17</v>
      </c>
    </row>
    <row r="23" spans="1:11" ht="21" customHeight="1" x14ac:dyDescent="0.3">
      <c r="A23" s="89"/>
      <c r="B23" s="79"/>
      <c r="C23" s="91"/>
      <c r="D23" s="89"/>
      <c r="E23" s="91"/>
      <c r="F23" s="29">
        <v>0</v>
      </c>
      <c r="G23" s="29">
        <v>0</v>
      </c>
      <c r="H23" s="29">
        <f t="shared" ref="H23" si="3">F23+G23</f>
        <v>0</v>
      </c>
      <c r="I23" s="37"/>
      <c r="J23" s="104"/>
    </row>
    <row r="24" spans="1:11" s="22" customFormat="1" ht="21" customHeight="1" x14ac:dyDescent="0.3">
      <c r="A24" s="30"/>
      <c r="B24" s="31" t="s">
        <v>18</v>
      </c>
      <c r="C24" s="32">
        <f>SUM(C22)</f>
        <v>0</v>
      </c>
      <c r="D24" s="32">
        <f>SUM(D22)</f>
        <v>0</v>
      </c>
      <c r="E24" s="32">
        <f>SUM(E22)</f>
        <v>0</v>
      </c>
      <c r="F24" s="32">
        <f>SUM(F22:F23)</f>
        <v>0</v>
      </c>
      <c r="G24" s="32">
        <f>SUM(G22:G23)</f>
        <v>0</v>
      </c>
      <c r="H24" s="32">
        <f>SUM(H22:H23)</f>
        <v>0</v>
      </c>
      <c r="I24" s="38"/>
      <c r="J24" s="95"/>
    </row>
    <row r="25" spans="1:11" ht="21" customHeight="1" x14ac:dyDescent="0.3">
      <c r="A25" s="93">
        <v>3</v>
      </c>
      <c r="B25" s="77" t="s">
        <v>19</v>
      </c>
      <c r="C25" s="81">
        <v>0</v>
      </c>
      <c r="D25" s="84"/>
      <c r="E25" s="81">
        <f t="shared" si="1"/>
        <v>0</v>
      </c>
      <c r="F25" s="29">
        <v>0</v>
      </c>
      <c r="G25" s="29">
        <v>0</v>
      </c>
      <c r="H25" s="29">
        <f t="shared" si="2"/>
        <v>0</v>
      </c>
      <c r="I25" s="42"/>
      <c r="J25" s="101" t="s">
        <v>20</v>
      </c>
    </row>
    <row r="26" spans="1:11" ht="21" customHeight="1" x14ac:dyDescent="0.3">
      <c r="A26" s="93"/>
      <c r="B26" s="77"/>
      <c r="C26" s="81"/>
      <c r="D26" s="84"/>
      <c r="E26" s="81"/>
      <c r="F26" s="29">
        <v>0</v>
      </c>
      <c r="G26" s="29">
        <v>0</v>
      </c>
      <c r="H26" s="29">
        <f t="shared" si="2"/>
        <v>0</v>
      </c>
      <c r="I26" s="37"/>
      <c r="J26" s="102"/>
    </row>
    <row r="27" spans="1:11" ht="21" customHeight="1" x14ac:dyDescent="0.3">
      <c r="A27" s="93"/>
      <c r="B27" s="77"/>
      <c r="C27" s="81"/>
      <c r="D27" s="84"/>
      <c r="E27" s="81"/>
      <c r="F27" s="29">
        <v>0</v>
      </c>
      <c r="G27" s="29">
        <v>0</v>
      </c>
      <c r="H27" s="29">
        <f t="shared" si="2"/>
        <v>0</v>
      </c>
      <c r="I27" s="37"/>
      <c r="J27" s="102"/>
    </row>
    <row r="28" spans="1:11" ht="21" customHeight="1" x14ac:dyDescent="0.3">
      <c r="A28" s="93"/>
      <c r="B28" s="77"/>
      <c r="C28" s="81"/>
      <c r="D28" s="84"/>
      <c r="E28" s="81"/>
      <c r="F28" s="29">
        <v>0</v>
      </c>
      <c r="G28" s="29">
        <v>0</v>
      </c>
      <c r="H28" s="29">
        <f t="shared" si="2"/>
        <v>0</v>
      </c>
      <c r="I28" s="37"/>
      <c r="J28" s="102"/>
    </row>
    <row r="29" spans="1:11" s="22" customFormat="1" ht="21" customHeight="1" x14ac:dyDescent="0.3">
      <c r="A29" s="30"/>
      <c r="B29" s="31" t="s">
        <v>21</v>
      </c>
      <c r="C29" s="32">
        <f>SUM(C25)</f>
        <v>0</v>
      </c>
      <c r="D29" s="32">
        <f t="shared" ref="D29:E29" si="4">SUM(D25)</f>
        <v>0</v>
      </c>
      <c r="E29" s="32">
        <f t="shared" si="4"/>
        <v>0</v>
      </c>
      <c r="F29" s="32">
        <f>SUM(F25:F28)</f>
        <v>0</v>
      </c>
      <c r="G29" s="32">
        <f t="shared" ref="G29:H29" si="5">SUM(G25:G28)</f>
        <v>0</v>
      </c>
      <c r="H29" s="32">
        <f t="shared" si="5"/>
        <v>0</v>
      </c>
      <c r="I29" s="38"/>
      <c r="J29" s="103"/>
    </row>
    <row r="30" spans="1:11" ht="21" customHeight="1" x14ac:dyDescent="0.3">
      <c r="A30" s="93">
        <v>4</v>
      </c>
      <c r="B30" s="77" t="s">
        <v>22</v>
      </c>
      <c r="C30" s="81">
        <v>100000</v>
      </c>
      <c r="D30" s="84">
        <v>1</v>
      </c>
      <c r="E30" s="81">
        <f t="shared" si="1"/>
        <v>100000</v>
      </c>
      <c r="F30" s="63">
        <v>1185</v>
      </c>
      <c r="G30" s="63">
        <v>0</v>
      </c>
      <c r="H30" s="63">
        <f t="shared" si="2"/>
        <v>1185</v>
      </c>
      <c r="I30" s="64" t="s">
        <v>86</v>
      </c>
      <c r="J30" s="101" t="s">
        <v>23</v>
      </c>
    </row>
    <row r="31" spans="1:11" ht="21" customHeight="1" x14ac:dyDescent="0.3">
      <c r="A31" s="93"/>
      <c r="B31" s="77"/>
      <c r="C31" s="81"/>
      <c r="D31" s="84"/>
      <c r="E31" s="81"/>
      <c r="F31" s="63">
        <v>413</v>
      </c>
      <c r="G31" s="63">
        <v>0</v>
      </c>
      <c r="H31" s="63">
        <f t="shared" si="2"/>
        <v>413</v>
      </c>
      <c r="I31" s="64" t="s">
        <v>119</v>
      </c>
      <c r="J31" s="102"/>
    </row>
    <row r="32" spans="1:11" ht="21" customHeight="1" x14ac:dyDescent="0.3">
      <c r="A32" s="93"/>
      <c r="B32" s="77"/>
      <c r="C32" s="81"/>
      <c r="D32" s="84"/>
      <c r="E32" s="81"/>
      <c r="F32" s="63">
        <v>504</v>
      </c>
      <c r="G32" s="63">
        <v>0</v>
      </c>
      <c r="H32" s="63">
        <f t="shared" si="2"/>
        <v>504</v>
      </c>
      <c r="I32" s="64" t="s">
        <v>151</v>
      </c>
      <c r="J32" s="102"/>
    </row>
    <row r="33" spans="1:11" ht="21" customHeight="1" x14ac:dyDescent="0.3">
      <c r="A33" s="93"/>
      <c r="B33" s="77"/>
      <c r="C33" s="81"/>
      <c r="D33" s="84"/>
      <c r="E33" s="81"/>
      <c r="F33" s="63">
        <v>600</v>
      </c>
      <c r="G33" s="63">
        <v>0</v>
      </c>
      <c r="H33" s="63">
        <f t="shared" si="2"/>
        <v>600</v>
      </c>
      <c r="I33" s="64" t="s">
        <v>141</v>
      </c>
      <c r="J33" s="102"/>
    </row>
    <row r="34" spans="1:11" ht="21" customHeight="1" x14ac:dyDescent="0.3">
      <c r="A34" s="93"/>
      <c r="B34" s="77"/>
      <c r="C34" s="81"/>
      <c r="D34" s="84"/>
      <c r="E34" s="81"/>
      <c r="F34" s="63">
        <v>696</v>
      </c>
      <c r="G34" s="63">
        <v>0</v>
      </c>
      <c r="H34" s="63">
        <f t="shared" si="2"/>
        <v>696</v>
      </c>
      <c r="I34" s="64" t="s">
        <v>117</v>
      </c>
      <c r="J34" s="102"/>
    </row>
    <row r="35" spans="1:11" ht="21" customHeight="1" x14ac:dyDescent="0.3">
      <c r="A35" s="93"/>
      <c r="B35" s="77"/>
      <c r="C35" s="81"/>
      <c r="D35" s="84"/>
      <c r="E35" s="81"/>
      <c r="F35" s="63">
        <v>387</v>
      </c>
      <c r="G35" s="63">
        <v>0</v>
      </c>
      <c r="H35" s="63">
        <f t="shared" si="2"/>
        <v>387</v>
      </c>
      <c r="I35" s="64" t="s">
        <v>175</v>
      </c>
      <c r="J35" s="102"/>
    </row>
    <row r="36" spans="1:11" ht="21" customHeight="1" x14ac:dyDescent="0.3">
      <c r="A36" s="93"/>
      <c r="B36" s="77"/>
      <c r="C36" s="81"/>
      <c r="D36" s="84"/>
      <c r="E36" s="81"/>
      <c r="F36" s="63">
        <v>3360</v>
      </c>
      <c r="G36" s="63">
        <v>0</v>
      </c>
      <c r="H36" s="63">
        <f t="shared" si="2"/>
        <v>3360</v>
      </c>
      <c r="I36" s="64" t="s">
        <v>107</v>
      </c>
      <c r="J36" s="102"/>
      <c r="K36" s="48"/>
    </row>
    <row r="37" spans="1:11" ht="21" customHeight="1" x14ac:dyDescent="0.3">
      <c r="A37" s="93"/>
      <c r="B37" s="77"/>
      <c r="C37" s="81"/>
      <c r="D37" s="84"/>
      <c r="E37" s="81"/>
      <c r="F37" s="63">
        <v>480.5</v>
      </c>
      <c r="G37" s="63">
        <v>0</v>
      </c>
      <c r="H37" s="63">
        <f t="shared" si="2"/>
        <v>480.5</v>
      </c>
      <c r="I37" s="64" t="s">
        <v>108</v>
      </c>
      <c r="J37" s="102"/>
      <c r="K37" s="48"/>
    </row>
    <row r="38" spans="1:11" ht="21" customHeight="1" x14ac:dyDescent="0.3">
      <c r="A38" s="93"/>
      <c r="B38" s="77"/>
      <c r="C38" s="81"/>
      <c r="D38" s="84"/>
      <c r="E38" s="81"/>
      <c r="F38" s="63">
        <v>5000</v>
      </c>
      <c r="G38" s="63">
        <v>0</v>
      </c>
      <c r="H38" s="63">
        <f t="shared" si="2"/>
        <v>5000</v>
      </c>
      <c r="I38" s="64" t="s">
        <v>170</v>
      </c>
      <c r="J38" s="102"/>
      <c r="K38" s="48"/>
    </row>
    <row r="39" spans="1:11" ht="21" customHeight="1" x14ac:dyDescent="0.3">
      <c r="A39" s="93"/>
      <c r="B39" s="77"/>
      <c r="C39" s="81"/>
      <c r="D39" s="84"/>
      <c r="E39" s="81"/>
      <c r="F39" s="63">
        <v>951</v>
      </c>
      <c r="G39" s="63">
        <v>0</v>
      </c>
      <c r="H39" s="63">
        <f t="shared" si="2"/>
        <v>951</v>
      </c>
      <c r="I39" s="64" t="s">
        <v>143</v>
      </c>
      <c r="J39" s="102"/>
      <c r="K39" s="48"/>
    </row>
    <row r="40" spans="1:11" ht="21" customHeight="1" x14ac:dyDescent="0.3">
      <c r="A40" s="93"/>
      <c r="B40" s="77"/>
      <c r="C40" s="81"/>
      <c r="D40" s="84"/>
      <c r="E40" s="81"/>
      <c r="F40" s="63">
        <v>4535</v>
      </c>
      <c r="G40" s="63">
        <v>0</v>
      </c>
      <c r="H40" s="63">
        <f t="shared" ref="H40" si="6">F40+G40</f>
        <v>4535</v>
      </c>
      <c r="I40" s="64" t="s">
        <v>142</v>
      </c>
      <c r="J40" s="102"/>
      <c r="K40" s="48"/>
    </row>
    <row r="41" spans="1:11" ht="21" customHeight="1" x14ac:dyDescent="0.3">
      <c r="A41" s="93"/>
      <c r="B41" s="77"/>
      <c r="C41" s="81"/>
      <c r="D41" s="84"/>
      <c r="E41" s="81"/>
      <c r="F41" s="63">
        <v>2691</v>
      </c>
      <c r="G41" s="63">
        <v>0</v>
      </c>
      <c r="H41" s="63">
        <f t="shared" si="2"/>
        <v>2691</v>
      </c>
      <c r="I41" s="64" t="s">
        <v>177</v>
      </c>
      <c r="J41" s="102"/>
    </row>
    <row r="42" spans="1:11" s="22" customFormat="1" ht="21" customHeight="1" x14ac:dyDescent="0.3">
      <c r="A42" s="30"/>
      <c r="B42" s="31" t="s">
        <v>24</v>
      </c>
      <c r="C42" s="32">
        <f>SUM(C30)</f>
        <v>100000</v>
      </c>
      <c r="D42" s="32">
        <f t="shared" ref="D42:E42" si="7">SUM(D30)</f>
        <v>1</v>
      </c>
      <c r="E42" s="32">
        <f t="shared" si="7"/>
        <v>100000</v>
      </c>
      <c r="F42" s="32">
        <f>SUM(F30:F41)</f>
        <v>20802.5</v>
      </c>
      <c r="G42" s="32">
        <f t="shared" ref="G42:H42" si="8">SUM(G30:G41)</f>
        <v>0</v>
      </c>
      <c r="H42" s="32">
        <f t="shared" si="8"/>
        <v>20802.5</v>
      </c>
      <c r="I42" s="38"/>
      <c r="J42" s="103"/>
    </row>
    <row r="43" spans="1:11" ht="21" customHeight="1" x14ac:dyDescent="0.3">
      <c r="A43" s="87">
        <v>5</v>
      </c>
      <c r="B43" s="78" t="s">
        <v>25</v>
      </c>
      <c r="C43" s="82">
        <v>30000</v>
      </c>
      <c r="D43" s="87">
        <v>1</v>
      </c>
      <c r="E43" s="82">
        <f t="shared" si="1"/>
        <v>30000</v>
      </c>
      <c r="F43" s="67">
        <v>9870</v>
      </c>
      <c r="G43" s="67">
        <v>0</v>
      </c>
      <c r="H43" s="67">
        <f t="shared" si="2"/>
        <v>9870</v>
      </c>
      <c r="I43" s="66" t="s">
        <v>95</v>
      </c>
      <c r="J43" s="94" t="s">
        <v>26</v>
      </c>
    </row>
    <row r="44" spans="1:11" ht="21" customHeight="1" x14ac:dyDescent="0.3">
      <c r="A44" s="88"/>
      <c r="B44" s="80"/>
      <c r="C44" s="83"/>
      <c r="D44" s="88"/>
      <c r="E44" s="83"/>
      <c r="F44" s="67">
        <v>26997</v>
      </c>
      <c r="G44" s="67">
        <v>0</v>
      </c>
      <c r="H44" s="67">
        <f t="shared" si="2"/>
        <v>26997</v>
      </c>
      <c r="I44" s="64" t="s">
        <v>97</v>
      </c>
      <c r="J44" s="104"/>
    </row>
    <row r="45" spans="1:11" ht="21" customHeight="1" x14ac:dyDescent="0.3">
      <c r="A45" s="88"/>
      <c r="B45" s="80"/>
      <c r="C45" s="83"/>
      <c r="D45" s="88"/>
      <c r="E45" s="83"/>
      <c r="F45" s="67">
        <v>4530</v>
      </c>
      <c r="G45" s="67">
        <v>0</v>
      </c>
      <c r="H45" s="67">
        <f t="shared" si="2"/>
        <v>4530</v>
      </c>
      <c r="I45" s="66" t="s">
        <v>96</v>
      </c>
      <c r="J45" s="104"/>
    </row>
    <row r="46" spans="1:11" s="22" customFormat="1" ht="21" customHeight="1" x14ac:dyDescent="0.3">
      <c r="A46" s="30"/>
      <c r="B46" s="31" t="s">
        <v>27</v>
      </c>
      <c r="C46" s="32">
        <f>SUM(C43)</f>
        <v>30000</v>
      </c>
      <c r="D46" s="32">
        <f>SUM(D43)</f>
        <v>1</v>
      </c>
      <c r="E46" s="32">
        <f>SUM(E43)</f>
        <v>30000</v>
      </c>
      <c r="F46" s="32">
        <f>SUM(F43:F45)</f>
        <v>41397</v>
      </c>
      <c r="G46" s="32">
        <f>SUM(G43:G45)</f>
        <v>0</v>
      </c>
      <c r="H46" s="32">
        <f>SUM(H43:H45)</f>
        <v>41397</v>
      </c>
      <c r="I46" s="38"/>
      <c r="J46" s="95"/>
    </row>
    <row r="47" spans="1:11" ht="21" customHeight="1" x14ac:dyDescent="0.3">
      <c r="A47" s="47">
        <v>6</v>
      </c>
      <c r="B47" s="46" t="s">
        <v>28</v>
      </c>
      <c r="C47" s="44">
        <v>0</v>
      </c>
      <c r="D47" s="45"/>
      <c r="E47" s="44">
        <f t="shared" si="1"/>
        <v>0</v>
      </c>
      <c r="F47" s="29">
        <v>0</v>
      </c>
      <c r="G47" s="29">
        <v>0</v>
      </c>
      <c r="H47" s="29">
        <f t="shared" si="2"/>
        <v>0</v>
      </c>
      <c r="I47" s="37"/>
      <c r="J47" s="94" t="s">
        <v>29</v>
      </c>
    </row>
    <row r="48" spans="1:11" s="22" customFormat="1" ht="21" customHeight="1" x14ac:dyDescent="0.3">
      <c r="A48" s="30"/>
      <c r="B48" s="31" t="s">
        <v>30</v>
      </c>
      <c r="C48" s="32">
        <f>SUM(C47)</f>
        <v>0</v>
      </c>
      <c r="D48" s="32">
        <f>SUM(D47)</f>
        <v>0</v>
      </c>
      <c r="E48" s="32">
        <f>SUM(E47)</f>
        <v>0</v>
      </c>
      <c r="F48" s="32">
        <f>SUM(F47:F47)</f>
        <v>0</v>
      </c>
      <c r="G48" s="32">
        <f>SUM(G47:G47)</f>
        <v>0</v>
      </c>
      <c r="H48" s="32">
        <f>SUM(H47:H47)</f>
        <v>0</v>
      </c>
      <c r="I48" s="38"/>
      <c r="J48" s="103"/>
    </row>
    <row r="49" spans="1:12" ht="21" customHeight="1" x14ac:dyDescent="0.3">
      <c r="A49" s="47">
        <v>7</v>
      </c>
      <c r="B49" s="46" t="s">
        <v>31</v>
      </c>
      <c r="C49" s="44">
        <v>0</v>
      </c>
      <c r="D49" s="45"/>
      <c r="E49" s="44">
        <f t="shared" si="1"/>
        <v>0</v>
      </c>
      <c r="F49" s="29">
        <v>0</v>
      </c>
      <c r="G49" s="29">
        <v>0</v>
      </c>
      <c r="H49" s="29">
        <f t="shared" si="2"/>
        <v>0</v>
      </c>
      <c r="I49" s="37"/>
      <c r="J49" s="96"/>
    </row>
    <row r="50" spans="1:12" s="22" customFormat="1" ht="21" customHeight="1" x14ac:dyDescent="0.3">
      <c r="A50" s="30"/>
      <c r="B50" s="31" t="s">
        <v>32</v>
      </c>
      <c r="C50" s="32">
        <f>SUM(C49)</f>
        <v>0</v>
      </c>
      <c r="D50" s="32">
        <f>SUM(D49)</f>
        <v>0</v>
      </c>
      <c r="E50" s="32">
        <f>SUM(E49)</f>
        <v>0</v>
      </c>
      <c r="F50" s="32">
        <f>SUM(F49:F49)</f>
        <v>0</v>
      </c>
      <c r="G50" s="32">
        <f>SUM(G49:G49)</f>
        <v>0</v>
      </c>
      <c r="H50" s="32">
        <f>SUM(H49:H49)</f>
        <v>0</v>
      </c>
      <c r="I50" s="38"/>
      <c r="J50" s="98"/>
    </row>
    <row r="51" spans="1:12" ht="21" customHeight="1" x14ac:dyDescent="0.3">
      <c r="A51" s="47">
        <v>8</v>
      </c>
      <c r="B51" s="46" t="s">
        <v>33</v>
      </c>
      <c r="C51" s="44">
        <v>0</v>
      </c>
      <c r="D51" s="45"/>
      <c r="E51" s="44">
        <f t="shared" si="1"/>
        <v>0</v>
      </c>
      <c r="F51" s="29">
        <v>0</v>
      </c>
      <c r="G51" s="29">
        <v>0</v>
      </c>
      <c r="H51" s="29">
        <f t="shared" si="2"/>
        <v>0</v>
      </c>
      <c r="I51" s="37"/>
      <c r="J51" s="101" t="s">
        <v>34</v>
      </c>
    </row>
    <row r="52" spans="1:12" s="22" customFormat="1" ht="21" customHeight="1" x14ac:dyDescent="0.3">
      <c r="A52" s="30"/>
      <c r="B52" s="31" t="s">
        <v>35</v>
      </c>
      <c r="C52" s="32">
        <f>SUM(C51)</f>
        <v>0</v>
      </c>
      <c r="D52" s="32">
        <f>SUM(D51)</f>
        <v>0</v>
      </c>
      <c r="E52" s="32">
        <f>SUM(E51)</f>
        <v>0</v>
      </c>
      <c r="F52" s="32">
        <f>SUM(F51:F51)</f>
        <v>0</v>
      </c>
      <c r="G52" s="32">
        <f>SUM(G51:G51)</f>
        <v>0</v>
      </c>
      <c r="H52" s="32">
        <f>SUM(H51:H51)</f>
        <v>0</v>
      </c>
      <c r="I52" s="38"/>
      <c r="J52" s="103"/>
    </row>
    <row r="53" spans="1:12" ht="21" customHeight="1" x14ac:dyDescent="0.3">
      <c r="A53" s="47">
        <v>9</v>
      </c>
      <c r="B53" s="46" t="s">
        <v>36</v>
      </c>
      <c r="C53" s="44">
        <v>0</v>
      </c>
      <c r="D53" s="45"/>
      <c r="E53" s="44">
        <f t="shared" si="1"/>
        <v>0</v>
      </c>
      <c r="F53" s="29">
        <v>0</v>
      </c>
      <c r="G53" s="29">
        <v>0</v>
      </c>
      <c r="H53" s="29">
        <f t="shared" si="2"/>
        <v>0</v>
      </c>
      <c r="I53" s="37"/>
      <c r="J53" s="94" t="s">
        <v>37</v>
      </c>
    </row>
    <row r="54" spans="1:12" s="22" customFormat="1" ht="21" customHeight="1" x14ac:dyDescent="0.3">
      <c r="A54" s="30"/>
      <c r="B54" s="31" t="s">
        <v>38</v>
      </c>
      <c r="C54" s="32">
        <f>SUM(C53)</f>
        <v>0</v>
      </c>
      <c r="D54" s="32">
        <f>SUM(D53)</f>
        <v>0</v>
      </c>
      <c r="E54" s="32">
        <f>SUM(E53)</f>
        <v>0</v>
      </c>
      <c r="F54" s="32">
        <f>SUM(F53:F53)</f>
        <v>0</v>
      </c>
      <c r="G54" s="32">
        <f>SUM(G53:G53)</f>
        <v>0</v>
      </c>
      <c r="H54" s="32">
        <f>SUM(H53:H53)</f>
        <v>0</v>
      </c>
      <c r="I54" s="38"/>
      <c r="J54" s="95"/>
    </row>
    <row r="55" spans="1:12" ht="19.899999999999999" customHeight="1" x14ac:dyDescent="0.3">
      <c r="A55" s="87">
        <v>10</v>
      </c>
      <c r="B55" s="77" t="s">
        <v>39</v>
      </c>
      <c r="C55" s="81">
        <v>70000</v>
      </c>
      <c r="D55" s="84">
        <v>1</v>
      </c>
      <c r="E55" s="81">
        <f t="shared" si="1"/>
        <v>70000</v>
      </c>
      <c r="F55" s="63">
        <v>1716</v>
      </c>
      <c r="G55" s="63">
        <v>0</v>
      </c>
      <c r="H55" s="63">
        <f t="shared" ref="H55:H81" si="9">F55+G55</f>
        <v>1716</v>
      </c>
      <c r="I55" s="68" t="s">
        <v>104</v>
      </c>
      <c r="J55" s="96"/>
    </row>
    <row r="56" spans="1:12" ht="21" customHeight="1" x14ac:dyDescent="0.3">
      <c r="A56" s="88"/>
      <c r="B56" s="77"/>
      <c r="C56" s="81"/>
      <c r="D56" s="84"/>
      <c r="E56" s="81"/>
      <c r="F56" s="63">
        <v>2160</v>
      </c>
      <c r="G56" s="63">
        <v>0</v>
      </c>
      <c r="H56" s="63">
        <f t="shared" si="9"/>
        <v>2160</v>
      </c>
      <c r="I56" s="68" t="s">
        <v>125</v>
      </c>
      <c r="J56" s="97"/>
    </row>
    <row r="57" spans="1:12" ht="21" customHeight="1" x14ac:dyDescent="0.3">
      <c r="A57" s="88"/>
      <c r="B57" s="77"/>
      <c r="C57" s="81"/>
      <c r="D57" s="84"/>
      <c r="E57" s="81"/>
      <c r="F57" s="63">
        <v>7500</v>
      </c>
      <c r="G57" s="63">
        <v>0</v>
      </c>
      <c r="H57" s="63">
        <f t="shared" ref="H57:H59" si="10">F57+G57</f>
        <v>7500</v>
      </c>
      <c r="I57" s="64" t="s">
        <v>81</v>
      </c>
      <c r="J57" s="97"/>
    </row>
    <row r="58" spans="1:12" ht="21" customHeight="1" x14ac:dyDescent="0.3">
      <c r="A58" s="88"/>
      <c r="B58" s="77"/>
      <c r="C58" s="81"/>
      <c r="D58" s="84"/>
      <c r="E58" s="81"/>
      <c r="F58" s="63">
        <v>500</v>
      </c>
      <c r="G58" s="63">
        <v>0</v>
      </c>
      <c r="H58" s="63">
        <f t="shared" si="10"/>
        <v>500</v>
      </c>
      <c r="I58" s="64" t="s">
        <v>105</v>
      </c>
      <c r="J58" s="97"/>
    </row>
    <row r="59" spans="1:12" ht="21" customHeight="1" x14ac:dyDescent="0.3">
      <c r="A59" s="88"/>
      <c r="B59" s="77"/>
      <c r="C59" s="81"/>
      <c r="D59" s="84"/>
      <c r="E59" s="81"/>
      <c r="F59" s="63">
        <v>1800</v>
      </c>
      <c r="G59" s="63">
        <v>0</v>
      </c>
      <c r="H59" s="63">
        <f t="shared" si="10"/>
        <v>1800</v>
      </c>
      <c r="I59" s="64" t="s">
        <v>172</v>
      </c>
      <c r="J59" s="97"/>
    </row>
    <row r="60" spans="1:12" ht="21" customHeight="1" x14ac:dyDescent="0.3">
      <c r="A60" s="88"/>
      <c r="B60" s="77"/>
      <c r="C60" s="81"/>
      <c r="D60" s="84"/>
      <c r="E60" s="81"/>
      <c r="F60" s="63">
        <v>490</v>
      </c>
      <c r="G60" s="63">
        <v>0</v>
      </c>
      <c r="H60" s="63">
        <f t="shared" si="9"/>
        <v>490</v>
      </c>
      <c r="I60" s="64" t="s">
        <v>92</v>
      </c>
      <c r="J60" s="97"/>
    </row>
    <row r="61" spans="1:12" ht="21" customHeight="1" x14ac:dyDescent="0.3">
      <c r="A61" s="88"/>
      <c r="B61" s="77"/>
      <c r="C61" s="81"/>
      <c r="D61" s="84"/>
      <c r="E61" s="81"/>
      <c r="F61" s="63">
        <v>356</v>
      </c>
      <c r="G61" s="63">
        <v>0</v>
      </c>
      <c r="H61" s="63">
        <f t="shared" si="9"/>
        <v>356</v>
      </c>
      <c r="I61" s="64" t="s">
        <v>155</v>
      </c>
      <c r="J61" s="97"/>
    </row>
    <row r="62" spans="1:12" ht="21" customHeight="1" x14ac:dyDescent="0.3">
      <c r="A62" s="88"/>
      <c r="B62" s="77"/>
      <c r="C62" s="81"/>
      <c r="D62" s="84"/>
      <c r="E62" s="81"/>
      <c r="F62" s="63">
        <v>19000</v>
      </c>
      <c r="G62" s="63">
        <v>0</v>
      </c>
      <c r="H62" s="63">
        <f t="shared" si="9"/>
        <v>19000</v>
      </c>
      <c r="I62" s="64" t="s">
        <v>88</v>
      </c>
      <c r="J62" s="97"/>
      <c r="K62" s="48" t="s">
        <v>169</v>
      </c>
      <c r="L62">
        <v>28000</v>
      </c>
    </row>
    <row r="63" spans="1:12" ht="21" customHeight="1" x14ac:dyDescent="0.3">
      <c r="A63" s="88"/>
      <c r="B63" s="77"/>
      <c r="C63" s="81"/>
      <c r="D63" s="84"/>
      <c r="E63" s="81"/>
      <c r="F63" s="63">
        <v>25.22</v>
      </c>
      <c r="G63" s="63">
        <v>0</v>
      </c>
      <c r="H63" s="63">
        <f t="shared" si="9"/>
        <v>25.22</v>
      </c>
      <c r="I63" s="64" t="s">
        <v>82</v>
      </c>
      <c r="J63" s="97"/>
    </row>
    <row r="64" spans="1:12" ht="21" customHeight="1" x14ac:dyDescent="0.3">
      <c r="A64" s="88"/>
      <c r="B64" s="77"/>
      <c r="C64" s="81"/>
      <c r="D64" s="84"/>
      <c r="E64" s="81"/>
      <c r="F64" s="63">
        <v>3054</v>
      </c>
      <c r="G64" s="63">
        <v>0</v>
      </c>
      <c r="H64" s="63">
        <f t="shared" si="9"/>
        <v>3054</v>
      </c>
      <c r="I64" s="64" t="s">
        <v>93</v>
      </c>
      <c r="J64" s="97"/>
      <c r="K64" s="48"/>
    </row>
    <row r="65" spans="1:12" ht="21" customHeight="1" x14ac:dyDescent="0.3">
      <c r="A65" s="88"/>
      <c r="B65" s="77"/>
      <c r="C65" s="81"/>
      <c r="D65" s="84"/>
      <c r="E65" s="81"/>
      <c r="F65" s="63">
        <v>1800</v>
      </c>
      <c r="G65" s="63">
        <v>0</v>
      </c>
      <c r="H65" s="63">
        <f t="shared" ref="H65:H66" si="11">F65+G65</f>
        <v>1800</v>
      </c>
      <c r="I65" s="64" t="s">
        <v>157</v>
      </c>
      <c r="J65" s="97"/>
      <c r="K65" s="48"/>
    </row>
    <row r="66" spans="1:12" ht="21" customHeight="1" x14ac:dyDescent="0.3">
      <c r="A66" s="88"/>
      <c r="B66" s="77"/>
      <c r="C66" s="81"/>
      <c r="D66" s="84"/>
      <c r="E66" s="81"/>
      <c r="F66" s="63"/>
      <c r="G66" s="63">
        <v>50</v>
      </c>
      <c r="H66" s="63">
        <f t="shared" si="11"/>
        <v>50</v>
      </c>
      <c r="I66" s="64" t="s">
        <v>84</v>
      </c>
      <c r="J66" s="97"/>
      <c r="K66" s="48"/>
    </row>
    <row r="67" spans="1:12" ht="21" customHeight="1" x14ac:dyDescent="0.3">
      <c r="A67" s="88"/>
      <c r="B67" s="77"/>
      <c r="C67" s="81"/>
      <c r="D67" s="84"/>
      <c r="E67" s="81"/>
      <c r="F67" s="63">
        <v>750</v>
      </c>
      <c r="G67" s="63">
        <v>0</v>
      </c>
      <c r="H67" s="63">
        <f t="shared" si="9"/>
        <v>750</v>
      </c>
      <c r="I67" s="64" t="s">
        <v>99</v>
      </c>
      <c r="J67" s="97"/>
      <c r="K67" s="43" t="s">
        <v>100</v>
      </c>
    </row>
    <row r="68" spans="1:12" ht="21" customHeight="1" x14ac:dyDescent="0.3">
      <c r="A68" s="88"/>
      <c r="B68" s="77"/>
      <c r="C68" s="81"/>
      <c r="D68" s="84"/>
      <c r="E68" s="81"/>
      <c r="F68" s="63">
        <v>95.8</v>
      </c>
      <c r="G68" s="63">
        <v>0</v>
      </c>
      <c r="H68" s="63">
        <f t="shared" si="9"/>
        <v>95.8</v>
      </c>
      <c r="I68" s="64" t="s">
        <v>118</v>
      </c>
      <c r="J68" s="97"/>
      <c r="K68" s="43"/>
    </row>
    <row r="69" spans="1:12" ht="20.65" customHeight="1" x14ac:dyDescent="0.3">
      <c r="A69" s="88"/>
      <c r="B69" s="77"/>
      <c r="C69" s="81"/>
      <c r="D69" s="84"/>
      <c r="E69" s="81"/>
      <c r="F69" s="63">
        <v>4730</v>
      </c>
      <c r="G69" s="63">
        <v>0</v>
      </c>
      <c r="H69" s="63">
        <f t="shared" si="9"/>
        <v>4730</v>
      </c>
      <c r="I69" s="64" t="s">
        <v>109</v>
      </c>
      <c r="J69" s="97"/>
      <c r="K69" s="43" t="s">
        <v>110</v>
      </c>
    </row>
    <row r="70" spans="1:12" ht="20.65" customHeight="1" x14ac:dyDescent="0.3">
      <c r="A70" s="88"/>
      <c r="B70" s="77"/>
      <c r="C70" s="81"/>
      <c r="D70" s="84"/>
      <c r="E70" s="81"/>
      <c r="F70" s="63">
        <v>3318</v>
      </c>
      <c r="G70" s="63">
        <v>0</v>
      </c>
      <c r="H70" s="63">
        <f t="shared" si="9"/>
        <v>3318</v>
      </c>
      <c r="I70" s="64" t="s">
        <v>112</v>
      </c>
      <c r="J70" s="97"/>
      <c r="K70" s="43" t="s">
        <v>111</v>
      </c>
    </row>
    <row r="71" spans="1:12" ht="20.65" customHeight="1" x14ac:dyDescent="0.3">
      <c r="A71" s="88"/>
      <c r="B71" s="77"/>
      <c r="C71" s="81"/>
      <c r="D71" s="84"/>
      <c r="E71" s="81"/>
      <c r="F71" s="63">
        <v>2587.6999999999998</v>
      </c>
      <c r="G71" s="63">
        <v>0</v>
      </c>
      <c r="H71" s="63">
        <f t="shared" si="9"/>
        <v>2587.6999999999998</v>
      </c>
      <c r="I71" s="64" t="s">
        <v>113</v>
      </c>
      <c r="J71" s="97"/>
      <c r="K71" s="43"/>
    </row>
    <row r="72" spans="1:12" ht="20.65" customHeight="1" x14ac:dyDescent="0.3">
      <c r="A72" s="88"/>
      <c r="B72" s="77"/>
      <c r="C72" s="81"/>
      <c r="D72" s="84"/>
      <c r="E72" s="81"/>
      <c r="F72" s="63">
        <v>2421</v>
      </c>
      <c r="G72" s="63">
        <v>0</v>
      </c>
      <c r="H72" s="63">
        <f t="shared" si="9"/>
        <v>2421</v>
      </c>
      <c r="I72" s="64" t="s">
        <v>171</v>
      </c>
      <c r="J72" s="97"/>
      <c r="K72" s="43" t="s">
        <v>173</v>
      </c>
    </row>
    <row r="73" spans="1:12" ht="21" customHeight="1" x14ac:dyDescent="0.3">
      <c r="A73" s="88"/>
      <c r="B73" s="77"/>
      <c r="C73" s="81"/>
      <c r="D73" s="84"/>
      <c r="E73" s="81"/>
      <c r="F73" s="63">
        <v>4515.3500000000004</v>
      </c>
      <c r="G73" s="63">
        <v>0</v>
      </c>
      <c r="H73" s="63">
        <f t="shared" ref="H73:H77" si="12">F73+G73</f>
        <v>4515.3500000000004</v>
      </c>
      <c r="I73" s="68" t="s">
        <v>89</v>
      </c>
      <c r="J73" s="97"/>
    </row>
    <row r="74" spans="1:12" ht="21" customHeight="1" x14ac:dyDescent="0.3">
      <c r="A74" s="88"/>
      <c r="B74" s="77"/>
      <c r="C74" s="81"/>
      <c r="D74" s="84"/>
      <c r="E74" s="81"/>
      <c r="F74" s="63">
        <v>39095.599999999999</v>
      </c>
      <c r="G74" s="63">
        <v>0</v>
      </c>
      <c r="H74" s="63">
        <f t="shared" si="12"/>
        <v>39095.599999999999</v>
      </c>
      <c r="I74" s="68" t="s">
        <v>90</v>
      </c>
      <c r="J74" s="97"/>
      <c r="K74" s="43" t="s">
        <v>94</v>
      </c>
      <c r="L74" s="43" t="s">
        <v>103</v>
      </c>
    </row>
    <row r="75" spans="1:12" ht="21" customHeight="1" x14ac:dyDescent="0.3">
      <c r="A75" s="88"/>
      <c r="B75" s="77"/>
      <c r="C75" s="81"/>
      <c r="D75" s="84"/>
      <c r="E75" s="81"/>
      <c r="F75" s="63">
        <v>47289.32</v>
      </c>
      <c r="G75" s="63">
        <v>0</v>
      </c>
      <c r="H75" s="63">
        <f t="shared" si="12"/>
        <v>47289.32</v>
      </c>
      <c r="I75" s="68" t="s">
        <v>101</v>
      </c>
      <c r="J75" s="97"/>
      <c r="K75" s="43"/>
      <c r="L75" s="43" t="s">
        <v>102</v>
      </c>
    </row>
    <row r="76" spans="1:12" ht="21" customHeight="1" x14ac:dyDescent="0.3">
      <c r="A76" s="88"/>
      <c r="B76" s="77"/>
      <c r="C76" s="81"/>
      <c r="D76" s="84"/>
      <c r="E76" s="81"/>
      <c r="F76" s="65"/>
      <c r="G76" s="63">
        <v>43.5</v>
      </c>
      <c r="H76" s="63">
        <f t="shared" si="12"/>
        <v>43.5</v>
      </c>
      <c r="I76" s="64" t="s">
        <v>83</v>
      </c>
      <c r="J76" s="97"/>
      <c r="K76" s="43"/>
      <c r="L76" s="43"/>
    </row>
    <row r="77" spans="1:12" ht="21" customHeight="1" x14ac:dyDescent="0.3">
      <c r="A77" s="88"/>
      <c r="B77" s="77"/>
      <c r="C77" s="81"/>
      <c r="D77" s="84"/>
      <c r="E77" s="81"/>
      <c r="F77" s="65"/>
      <c r="G77" s="63">
        <v>117.5</v>
      </c>
      <c r="H77" s="63">
        <f t="shared" si="12"/>
        <v>117.5</v>
      </c>
      <c r="I77" s="64" t="s">
        <v>106</v>
      </c>
      <c r="J77" s="97"/>
      <c r="K77" s="43"/>
      <c r="L77" s="43"/>
    </row>
    <row r="78" spans="1:12" ht="20.65" customHeight="1" x14ac:dyDescent="0.3">
      <c r="A78" s="88"/>
      <c r="B78" s="77"/>
      <c r="C78" s="81"/>
      <c r="D78" s="84"/>
      <c r="E78" s="81"/>
      <c r="F78" s="63"/>
      <c r="G78" s="63">
        <v>598.52</v>
      </c>
      <c r="H78" s="63">
        <f t="shared" ref="H78:H80" si="13">F78+G78</f>
        <v>598.52</v>
      </c>
      <c r="I78" s="64" t="s">
        <v>126</v>
      </c>
      <c r="J78" s="97"/>
      <c r="K78" s="43" t="s">
        <v>114</v>
      </c>
    </row>
    <row r="79" spans="1:12" ht="20.65" customHeight="1" x14ac:dyDescent="0.3">
      <c r="A79" s="88"/>
      <c r="B79" s="77"/>
      <c r="C79" s="81"/>
      <c r="D79" s="84"/>
      <c r="E79" s="81"/>
      <c r="F79" s="63"/>
      <c r="G79" s="63">
        <v>29</v>
      </c>
      <c r="H79" s="63">
        <f t="shared" si="13"/>
        <v>29</v>
      </c>
      <c r="I79" s="64" t="s">
        <v>91</v>
      </c>
      <c r="J79" s="97"/>
      <c r="K79" s="43" t="s">
        <v>114</v>
      </c>
    </row>
    <row r="80" spans="1:12" ht="20.65" customHeight="1" x14ac:dyDescent="0.3">
      <c r="A80" s="88"/>
      <c r="B80" s="77"/>
      <c r="C80" s="81"/>
      <c r="D80" s="84"/>
      <c r="E80" s="81"/>
      <c r="F80" s="63">
        <v>322.51</v>
      </c>
      <c r="G80" s="63">
        <v>0</v>
      </c>
      <c r="H80" s="63">
        <f t="shared" si="13"/>
        <v>322.51</v>
      </c>
      <c r="I80" s="64" t="s">
        <v>174</v>
      </c>
      <c r="J80" s="97"/>
      <c r="K80" s="43"/>
    </row>
    <row r="81" spans="1:10" ht="21" customHeight="1" x14ac:dyDescent="0.3">
      <c r="A81" s="89"/>
      <c r="B81" s="77"/>
      <c r="C81" s="81"/>
      <c r="D81" s="84"/>
      <c r="E81" s="81"/>
      <c r="F81" s="67">
        <v>70</v>
      </c>
      <c r="G81" s="67">
        <v>0</v>
      </c>
      <c r="H81" s="67">
        <f t="shared" si="9"/>
        <v>70</v>
      </c>
      <c r="I81" s="66" t="s">
        <v>85</v>
      </c>
      <c r="J81" s="97"/>
    </row>
    <row r="82" spans="1:10" s="22" customFormat="1" ht="21" customHeight="1" x14ac:dyDescent="0.3">
      <c r="A82" s="30"/>
      <c r="B82" s="31" t="s">
        <v>40</v>
      </c>
      <c r="C82" s="32">
        <f>SUM(C55)</f>
        <v>70000</v>
      </c>
      <c r="D82" s="32">
        <f>SUM(D55)</f>
        <v>1</v>
      </c>
      <c r="E82" s="32">
        <f>SUM(E55)</f>
        <v>70000</v>
      </c>
      <c r="F82" s="32">
        <f>SUM(F55:F81)</f>
        <v>143596.5</v>
      </c>
      <c r="G82" s="32">
        <f>SUM(G55:G81)</f>
        <v>838.52</v>
      </c>
      <c r="H82" s="32">
        <f>SUM(H55:H81)</f>
        <v>144435.01999999999</v>
      </c>
      <c r="I82" s="38"/>
      <c r="J82" s="98"/>
    </row>
    <row r="83" spans="1:10" ht="21" customHeight="1" x14ac:dyDescent="0.3">
      <c r="A83" s="30"/>
      <c r="B83" s="31" t="s">
        <v>41</v>
      </c>
      <c r="C83" s="32">
        <f t="shared" ref="C83:H83" si="14">SUM(C82,C54,C52,C50,C48,C46,C42,C29,C24,C21)</f>
        <v>200000</v>
      </c>
      <c r="D83" s="32">
        <f t="shared" si="14"/>
        <v>3</v>
      </c>
      <c r="E83" s="32">
        <f t="shared" si="14"/>
        <v>200000</v>
      </c>
      <c r="F83" s="32">
        <f t="shared" si="14"/>
        <v>218827.51999999999</v>
      </c>
      <c r="G83" s="32">
        <f t="shared" si="14"/>
        <v>2017.52</v>
      </c>
      <c r="H83" s="32">
        <f t="shared" si="14"/>
        <v>220845.03999999998</v>
      </c>
      <c r="I83" s="38"/>
      <c r="J83" s="39"/>
    </row>
    <row r="87" spans="1:10" ht="21" customHeight="1" x14ac:dyDescent="0.3">
      <c r="A87" s="74" t="s">
        <v>42</v>
      </c>
      <c r="B87" s="75"/>
      <c r="C87" s="76" t="s">
        <v>43</v>
      </c>
      <c r="D87" s="76"/>
      <c r="E87" s="76" t="s">
        <v>44</v>
      </c>
      <c r="F87" s="76"/>
      <c r="G87" s="76" t="s">
        <v>45</v>
      </c>
      <c r="H87" s="76"/>
      <c r="I87" s="40" t="s">
        <v>46</v>
      </c>
    </row>
    <row r="88" spans="1:10" ht="21" customHeight="1" x14ac:dyDescent="0.3">
      <c r="A88" s="85">
        <f>E83</f>
        <v>200000</v>
      </c>
      <c r="B88" s="86"/>
      <c r="C88" s="86">
        <f>H83</f>
        <v>220845.03999999998</v>
      </c>
      <c r="D88" s="86"/>
      <c r="E88" s="86">
        <f>F83</f>
        <v>218827.51999999999</v>
      </c>
      <c r="F88" s="86"/>
      <c r="G88" s="86">
        <f>G83</f>
        <v>2017.52</v>
      </c>
      <c r="H88" s="86"/>
      <c r="I88" s="41">
        <f>A88-C88</f>
        <v>-20845.039999999979</v>
      </c>
    </row>
    <row r="90" spans="1:10" ht="21" customHeight="1" x14ac:dyDescent="0.3">
      <c r="A90" s="33" t="s">
        <v>47</v>
      </c>
      <c r="B90" s="34"/>
      <c r="C90" s="35" t="s">
        <v>48</v>
      </c>
      <c r="D90" s="33"/>
      <c r="E90" s="33" t="s">
        <v>49</v>
      </c>
      <c r="F90" s="33"/>
      <c r="G90" s="33" t="s">
        <v>50</v>
      </c>
      <c r="H90" s="33"/>
      <c r="I90" s="34"/>
    </row>
  </sheetData>
  <mergeCells count="57">
    <mergeCell ref="J53:J54"/>
    <mergeCell ref="J55:J82"/>
    <mergeCell ref="H4:I5"/>
    <mergeCell ref="J30:J42"/>
    <mergeCell ref="J43:J46"/>
    <mergeCell ref="J47:J48"/>
    <mergeCell ref="J49:J50"/>
    <mergeCell ref="J51:J52"/>
    <mergeCell ref="J4:J5"/>
    <mergeCell ref="J6:J7"/>
    <mergeCell ref="J8:J21"/>
    <mergeCell ref="J22:J24"/>
    <mergeCell ref="J25:J29"/>
    <mergeCell ref="E8:E20"/>
    <mergeCell ref="E22:E23"/>
    <mergeCell ref="E25:E28"/>
    <mergeCell ref="E30:E41"/>
    <mergeCell ref="E43:E45"/>
    <mergeCell ref="D8:D20"/>
    <mergeCell ref="D22:D23"/>
    <mergeCell ref="D25:D28"/>
    <mergeCell ref="D30:D41"/>
    <mergeCell ref="D43:D45"/>
    <mergeCell ref="A43:A45"/>
    <mergeCell ref="A55:A81"/>
    <mergeCell ref="B6:B7"/>
    <mergeCell ref="B55:B81"/>
    <mergeCell ref="C8:C20"/>
    <mergeCell ref="C22:C23"/>
    <mergeCell ref="C25:C28"/>
    <mergeCell ref="A6:A7"/>
    <mergeCell ref="A8:A20"/>
    <mergeCell ref="A22:A23"/>
    <mergeCell ref="A25:A28"/>
    <mergeCell ref="A30:A41"/>
    <mergeCell ref="D55:D81"/>
    <mergeCell ref="A88:B88"/>
    <mergeCell ref="C88:D88"/>
    <mergeCell ref="E88:F88"/>
    <mergeCell ref="G88:H88"/>
    <mergeCell ref="E55:E81"/>
    <mergeCell ref="K15:K21"/>
    <mergeCell ref="C2:H2"/>
    <mergeCell ref="C6:E6"/>
    <mergeCell ref="F6:I6"/>
    <mergeCell ref="A87:B87"/>
    <mergeCell ref="C87:D87"/>
    <mergeCell ref="E87:F87"/>
    <mergeCell ref="G87:H87"/>
    <mergeCell ref="B8:B20"/>
    <mergeCell ref="B22:B23"/>
    <mergeCell ref="B25:B28"/>
    <mergeCell ref="B30:B41"/>
    <mergeCell ref="B43:B45"/>
    <mergeCell ref="C30:C41"/>
    <mergeCell ref="C43:C45"/>
    <mergeCell ref="C55:C8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4"/>
  <sheetViews>
    <sheetView topLeftCell="A29" workbookViewId="0">
      <selection activeCell="D65" sqref="D6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6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6" ht="17.649999999999999" x14ac:dyDescent="0.3">
      <c r="B3" s="71" t="s">
        <v>51</v>
      </c>
      <c r="C3" s="71"/>
      <c r="D3" s="71"/>
      <c r="E3" s="71"/>
      <c r="F3" s="71"/>
      <c r="G3" s="71"/>
      <c r="H3" s="71"/>
      <c r="I3" s="71"/>
      <c r="J3" s="71"/>
      <c r="K3" s="71"/>
    </row>
    <row r="4" spans="2:16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7"/>
    </row>
    <row r="5" spans="2:16" ht="20.100000000000001" customHeight="1" x14ac:dyDescent="0.3">
      <c r="B5" s="3"/>
      <c r="C5" s="4"/>
      <c r="D5" s="5" t="s">
        <v>52</v>
      </c>
      <c r="E5" s="5"/>
      <c r="F5" s="107" t="s">
        <v>53</v>
      </c>
      <c r="G5" s="107"/>
      <c r="H5" s="5" t="s">
        <v>54</v>
      </c>
      <c r="I5" s="4"/>
      <c r="J5" s="107" t="s">
        <v>55</v>
      </c>
      <c r="K5" s="108"/>
    </row>
    <row r="6" spans="2:16" ht="20.100000000000001" customHeight="1" x14ac:dyDescent="0.3">
      <c r="B6" s="6"/>
      <c r="C6" s="7"/>
      <c r="D6" s="8" t="s">
        <v>56</v>
      </c>
      <c r="E6" s="8"/>
      <c r="F6" s="109" t="s">
        <v>57</v>
      </c>
      <c r="G6" s="109"/>
      <c r="H6" s="8" t="s">
        <v>58</v>
      </c>
      <c r="I6" s="7"/>
      <c r="J6" s="109" t="s">
        <v>59</v>
      </c>
      <c r="K6" s="110"/>
    </row>
    <row r="7" spans="2:16" ht="20.100000000000001" customHeight="1" x14ac:dyDescent="0.3">
      <c r="B7" s="6"/>
      <c r="C7" s="7"/>
      <c r="D7" s="8" t="s">
        <v>60</v>
      </c>
      <c r="E7" s="8"/>
      <c r="F7" s="113" t="s">
        <v>153</v>
      </c>
      <c r="G7" s="114"/>
      <c r="H7" s="62" t="s">
        <v>61</v>
      </c>
      <c r="I7" s="13"/>
      <c r="J7" s="114">
        <v>2.7</v>
      </c>
      <c r="K7" s="110"/>
    </row>
    <row r="8" spans="2:16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8"/>
      <c r="J8" s="115" t="s">
        <v>154</v>
      </c>
      <c r="K8" s="116"/>
    </row>
    <row r="9" spans="2:16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6" ht="20.100000000000001" customHeight="1" x14ac:dyDescent="0.3">
      <c r="B10" s="105" t="s">
        <v>1</v>
      </c>
      <c r="C10" s="106"/>
      <c r="D10" s="14" t="s">
        <v>63</v>
      </c>
      <c r="E10" s="105" t="s">
        <v>64</v>
      </c>
      <c r="F10" s="106"/>
      <c r="G10" s="60" t="s">
        <v>65</v>
      </c>
      <c r="H10" s="53" t="s">
        <v>66</v>
      </c>
      <c r="I10" s="105" t="s">
        <v>67</v>
      </c>
      <c r="J10" s="106"/>
      <c r="K10" s="60" t="s">
        <v>68</v>
      </c>
      <c r="L10" s="59"/>
      <c r="M10" s="59"/>
    </row>
    <row r="11" spans="2:16" ht="20.100000000000001" customHeight="1" x14ac:dyDescent="0.3">
      <c r="B11" s="118">
        <v>1</v>
      </c>
      <c r="C11" s="119"/>
      <c r="D11" s="126" t="s">
        <v>69</v>
      </c>
      <c r="E11" s="120" t="s">
        <v>70</v>
      </c>
      <c r="F11" s="121"/>
      <c r="G11" s="54">
        <v>0</v>
      </c>
      <c r="H11" s="54"/>
      <c r="I11" s="111"/>
      <c r="J11" s="112"/>
      <c r="K11" s="61" t="s">
        <v>71</v>
      </c>
      <c r="L11" s="59"/>
      <c r="M11" s="59"/>
    </row>
    <row r="12" spans="2:16" ht="23" customHeight="1" x14ac:dyDescent="0.3">
      <c r="B12" s="118">
        <v>2</v>
      </c>
      <c r="C12" s="119"/>
      <c r="D12" s="127"/>
      <c r="E12" s="122" t="s">
        <v>72</v>
      </c>
      <c r="F12" s="123"/>
      <c r="G12" s="54">
        <v>318</v>
      </c>
      <c r="H12" s="54">
        <v>318</v>
      </c>
      <c r="I12" s="111"/>
      <c r="J12" s="112"/>
      <c r="K12" s="61" t="s">
        <v>127</v>
      </c>
      <c r="L12" s="59"/>
      <c r="M12" s="59"/>
    </row>
    <row r="13" spans="2:16" ht="23" customHeight="1" x14ac:dyDescent="0.3">
      <c r="B13" s="118">
        <v>3</v>
      </c>
      <c r="C13" s="119"/>
      <c r="D13" s="127"/>
      <c r="E13" s="124"/>
      <c r="F13" s="125"/>
      <c r="G13" s="54">
        <v>229.81</v>
      </c>
      <c r="H13" s="54">
        <v>229.81</v>
      </c>
      <c r="I13" s="55"/>
      <c r="J13" s="56"/>
      <c r="K13" s="61" t="s">
        <v>116</v>
      </c>
      <c r="L13" s="59"/>
      <c r="M13" s="59"/>
    </row>
    <row r="14" spans="2:16" ht="23" customHeight="1" x14ac:dyDescent="0.3">
      <c r="B14" s="118">
        <v>4</v>
      </c>
      <c r="C14" s="119"/>
      <c r="D14" s="127"/>
      <c r="E14" s="124"/>
      <c r="F14" s="125"/>
      <c r="G14" s="54">
        <v>556.80999999999995</v>
      </c>
      <c r="H14" s="54">
        <v>556.80999999999995</v>
      </c>
      <c r="I14" s="55"/>
      <c r="J14" s="56"/>
      <c r="K14" s="61" t="s">
        <v>122</v>
      </c>
      <c r="L14" s="59"/>
      <c r="M14" s="59"/>
    </row>
    <row r="15" spans="2:16" ht="23" customHeight="1" x14ac:dyDescent="0.3">
      <c r="B15" s="118">
        <v>5</v>
      </c>
      <c r="C15" s="119"/>
      <c r="D15" s="127"/>
      <c r="E15" s="124"/>
      <c r="F15" s="125"/>
      <c r="G15" s="54">
        <v>558</v>
      </c>
      <c r="H15" s="54">
        <v>558</v>
      </c>
      <c r="I15" s="55"/>
      <c r="J15" s="56"/>
      <c r="K15" s="61" t="s">
        <v>120</v>
      </c>
      <c r="L15" s="59"/>
      <c r="M15" s="59"/>
    </row>
    <row r="16" spans="2:16" ht="23" customHeight="1" x14ac:dyDescent="0.3">
      <c r="B16" s="118">
        <v>6</v>
      </c>
      <c r="C16" s="119"/>
      <c r="D16" s="127"/>
      <c r="E16" s="124"/>
      <c r="F16" s="125"/>
      <c r="G16" s="54">
        <v>237.88</v>
      </c>
      <c r="H16" s="54">
        <v>237.88</v>
      </c>
      <c r="I16" s="55"/>
      <c r="J16" s="56"/>
      <c r="K16" s="61" t="s">
        <v>121</v>
      </c>
      <c r="L16" s="59"/>
      <c r="M16" s="59"/>
      <c r="P16" s="43"/>
    </row>
    <row r="17" spans="2:13" ht="20.100000000000001" customHeight="1" x14ac:dyDescent="0.3">
      <c r="B17" s="118">
        <v>7</v>
      </c>
      <c r="C17" s="119"/>
      <c r="D17" s="127"/>
      <c r="E17" s="122" t="s">
        <v>73</v>
      </c>
      <c r="F17" s="123"/>
      <c r="G17" s="54">
        <v>130.69999999999999</v>
      </c>
      <c r="H17" s="54">
        <v>130.69999999999999</v>
      </c>
      <c r="I17" s="55"/>
      <c r="J17" s="56"/>
      <c r="K17" s="57" t="s">
        <v>139</v>
      </c>
      <c r="L17" s="59"/>
      <c r="M17" s="59"/>
    </row>
    <row r="18" spans="2:13" ht="20.100000000000001" customHeight="1" x14ac:dyDescent="0.3">
      <c r="B18" s="51"/>
      <c r="C18" s="52"/>
      <c r="D18" s="127"/>
      <c r="E18" s="124"/>
      <c r="F18" s="125"/>
      <c r="G18" s="54">
        <v>95</v>
      </c>
      <c r="H18" s="54">
        <v>95</v>
      </c>
      <c r="I18" s="55"/>
      <c r="J18" s="56"/>
      <c r="K18" s="57" t="s">
        <v>138</v>
      </c>
      <c r="L18" s="59"/>
      <c r="M18" s="59"/>
    </row>
    <row r="19" spans="2:13" ht="20.100000000000001" customHeight="1" x14ac:dyDescent="0.3">
      <c r="B19" s="51"/>
      <c r="C19" s="52"/>
      <c r="D19" s="127"/>
      <c r="E19" s="124"/>
      <c r="F19" s="125"/>
      <c r="G19" s="54">
        <v>776</v>
      </c>
      <c r="H19" s="54">
        <v>776</v>
      </c>
      <c r="I19" s="55"/>
      <c r="J19" s="56"/>
      <c r="K19" s="57" t="s">
        <v>128</v>
      </c>
      <c r="L19" s="59"/>
      <c r="M19" s="59"/>
    </row>
    <row r="20" spans="2:13" ht="20.100000000000001" customHeight="1" x14ac:dyDescent="0.3">
      <c r="B20" s="51"/>
      <c r="C20" s="52"/>
      <c r="D20" s="127"/>
      <c r="E20" s="124"/>
      <c r="F20" s="125"/>
      <c r="G20" s="54">
        <v>74</v>
      </c>
      <c r="H20" s="54">
        <v>74</v>
      </c>
      <c r="I20" s="55"/>
      <c r="J20" s="56"/>
      <c r="K20" s="57" t="s">
        <v>128</v>
      </c>
      <c r="L20" s="59"/>
      <c r="M20" s="59"/>
    </row>
    <row r="21" spans="2:13" ht="20.100000000000001" customHeight="1" x14ac:dyDescent="0.3">
      <c r="B21" s="51"/>
      <c r="C21" s="52"/>
      <c r="D21" s="127"/>
      <c r="E21" s="124"/>
      <c r="F21" s="125"/>
      <c r="G21" s="54">
        <v>136</v>
      </c>
      <c r="H21" s="54">
        <v>136</v>
      </c>
      <c r="I21" s="55"/>
      <c r="J21" s="56"/>
      <c r="K21" s="57" t="s">
        <v>129</v>
      </c>
      <c r="L21" s="59"/>
      <c r="M21" s="59"/>
    </row>
    <row r="22" spans="2:13" ht="20.100000000000001" customHeight="1" x14ac:dyDescent="0.3">
      <c r="B22" s="51"/>
      <c r="C22" s="52"/>
      <c r="D22" s="127"/>
      <c r="E22" s="124"/>
      <c r="F22" s="125"/>
      <c r="G22" s="54">
        <v>137</v>
      </c>
      <c r="H22" s="54">
        <v>137</v>
      </c>
      <c r="I22" s="55"/>
      <c r="J22" s="56"/>
      <c r="K22" s="57" t="s">
        <v>129</v>
      </c>
      <c r="L22" s="59"/>
      <c r="M22" s="59"/>
    </row>
    <row r="23" spans="2:13" ht="20.100000000000001" customHeight="1" x14ac:dyDescent="0.3">
      <c r="B23" s="51"/>
      <c r="C23" s="52"/>
      <c r="D23" s="127"/>
      <c r="E23" s="124"/>
      <c r="F23" s="125"/>
      <c r="G23" s="54">
        <v>34.69</v>
      </c>
      <c r="H23" s="54">
        <v>34.69</v>
      </c>
      <c r="I23" s="111"/>
      <c r="J23" s="112"/>
      <c r="K23" s="57" t="s">
        <v>123</v>
      </c>
      <c r="L23" s="59"/>
      <c r="M23" s="59"/>
    </row>
    <row r="24" spans="2:13" ht="20.100000000000001" customHeight="1" x14ac:dyDescent="0.3">
      <c r="B24" s="51"/>
      <c r="C24" s="52"/>
      <c r="D24" s="127"/>
      <c r="E24" s="124"/>
      <c r="F24" s="125"/>
      <c r="G24" s="54">
        <v>41.8</v>
      </c>
      <c r="H24" s="54">
        <v>41.8</v>
      </c>
      <c r="I24" s="111"/>
      <c r="J24" s="112"/>
      <c r="K24" s="57" t="s">
        <v>130</v>
      </c>
      <c r="L24" s="59"/>
      <c r="M24" s="59"/>
    </row>
    <row r="25" spans="2:13" ht="20.100000000000001" customHeight="1" x14ac:dyDescent="0.3">
      <c r="B25" s="51"/>
      <c r="C25" s="52"/>
      <c r="D25" s="127"/>
      <c r="E25" s="124"/>
      <c r="F25" s="125"/>
      <c r="G25" s="54">
        <v>69.77</v>
      </c>
      <c r="H25" s="54"/>
      <c r="I25" s="55"/>
      <c r="J25" s="56">
        <v>69.77</v>
      </c>
      <c r="K25" s="57" t="s">
        <v>130</v>
      </c>
      <c r="L25" s="58"/>
      <c r="M25" s="59"/>
    </row>
    <row r="26" spans="2:13" ht="20.100000000000001" customHeight="1" x14ac:dyDescent="0.3">
      <c r="B26" s="51"/>
      <c r="C26" s="52"/>
      <c r="D26" s="127"/>
      <c r="E26" s="124"/>
      <c r="F26" s="125"/>
      <c r="G26" s="54">
        <v>72.5</v>
      </c>
      <c r="H26" s="54"/>
      <c r="I26" s="55"/>
      <c r="J26" s="56">
        <v>72.5</v>
      </c>
      <c r="K26" s="57" t="s">
        <v>131</v>
      </c>
      <c r="L26" s="58"/>
      <c r="M26" s="59"/>
    </row>
    <row r="27" spans="2:13" ht="20.100000000000001" customHeight="1" x14ac:dyDescent="0.3">
      <c r="B27" s="51"/>
      <c r="C27" s="52"/>
      <c r="D27" s="127"/>
      <c r="E27" s="124"/>
      <c r="F27" s="125"/>
      <c r="G27" s="54">
        <v>147</v>
      </c>
      <c r="H27" s="54"/>
      <c r="I27" s="55"/>
      <c r="J27" s="56">
        <v>147</v>
      </c>
      <c r="K27" s="57" t="s">
        <v>146</v>
      </c>
      <c r="L27" s="58"/>
      <c r="M27" s="59"/>
    </row>
    <row r="28" spans="2:13" ht="20.100000000000001" customHeight="1" x14ac:dyDescent="0.3">
      <c r="B28" s="51"/>
      <c r="C28" s="52"/>
      <c r="D28" s="127"/>
      <c r="E28" s="124"/>
      <c r="F28" s="125"/>
      <c r="G28" s="54">
        <v>114</v>
      </c>
      <c r="H28" s="54">
        <v>114</v>
      </c>
      <c r="I28" s="55"/>
      <c r="J28" s="56"/>
      <c r="K28" s="57" t="s">
        <v>148</v>
      </c>
      <c r="L28" s="58"/>
      <c r="M28" s="59"/>
    </row>
    <row r="29" spans="2:13" ht="20.100000000000001" customHeight="1" x14ac:dyDescent="0.3">
      <c r="B29" s="51"/>
      <c r="C29" s="52"/>
      <c r="D29" s="127"/>
      <c r="E29" s="124"/>
      <c r="F29" s="125"/>
      <c r="G29" s="54">
        <v>61.7</v>
      </c>
      <c r="H29" s="54">
        <v>61.7</v>
      </c>
      <c r="I29" s="55"/>
      <c r="J29" s="56"/>
      <c r="K29" s="57" t="s">
        <v>145</v>
      </c>
      <c r="L29" s="58"/>
      <c r="M29" s="59"/>
    </row>
    <row r="30" spans="2:13" ht="20.100000000000001" customHeight="1" x14ac:dyDescent="0.3">
      <c r="B30" s="49"/>
      <c r="C30" s="50"/>
      <c r="D30" s="127"/>
      <c r="E30" s="124"/>
      <c r="F30" s="125"/>
      <c r="G30" s="54">
        <v>236.9</v>
      </c>
      <c r="H30" s="54"/>
      <c r="I30" s="55"/>
      <c r="J30" s="56">
        <v>236.9</v>
      </c>
      <c r="K30" s="57" t="s">
        <v>132</v>
      </c>
      <c r="L30" s="58"/>
      <c r="M30" s="59"/>
    </row>
    <row r="31" spans="2:13" ht="20.100000000000001" customHeight="1" x14ac:dyDescent="0.3">
      <c r="B31" s="49"/>
      <c r="C31" s="50"/>
      <c r="D31" s="127"/>
      <c r="E31" s="124"/>
      <c r="F31" s="125"/>
      <c r="G31" s="54">
        <v>62</v>
      </c>
      <c r="H31" s="54"/>
      <c r="I31" s="55"/>
      <c r="J31" s="56">
        <v>62</v>
      </c>
      <c r="K31" s="57" t="s">
        <v>132</v>
      </c>
      <c r="L31" s="58"/>
      <c r="M31" s="59"/>
    </row>
    <row r="32" spans="2:13" ht="20.100000000000001" customHeight="1" x14ac:dyDescent="0.3">
      <c r="B32" s="51"/>
      <c r="C32" s="52"/>
      <c r="D32" s="127"/>
      <c r="E32" s="124"/>
      <c r="F32" s="125"/>
      <c r="G32" s="54">
        <v>192</v>
      </c>
      <c r="H32" s="54">
        <v>192</v>
      </c>
      <c r="I32" s="55"/>
      <c r="J32" s="56"/>
      <c r="K32" s="57" t="s">
        <v>147</v>
      </c>
      <c r="L32" s="58"/>
      <c r="M32" s="59"/>
    </row>
    <row r="33" spans="2:13" ht="20.100000000000001" customHeight="1" x14ac:dyDescent="0.3">
      <c r="B33" s="51"/>
      <c r="C33" s="52"/>
      <c r="D33" s="127"/>
      <c r="E33" s="124"/>
      <c r="F33" s="125"/>
      <c r="G33" s="54">
        <v>72</v>
      </c>
      <c r="H33" s="54">
        <v>72</v>
      </c>
      <c r="I33" s="55"/>
      <c r="J33" s="56"/>
      <c r="K33" s="57" t="s">
        <v>140</v>
      </c>
      <c r="L33" s="58"/>
      <c r="M33" s="59"/>
    </row>
    <row r="34" spans="2:13" ht="20.100000000000001" customHeight="1" x14ac:dyDescent="0.3">
      <c r="B34" s="51"/>
      <c r="C34" s="52"/>
      <c r="D34" s="127"/>
      <c r="E34" s="124"/>
      <c r="F34" s="125"/>
      <c r="G34" s="54">
        <v>434</v>
      </c>
      <c r="H34" s="54">
        <v>434</v>
      </c>
      <c r="I34" s="55"/>
      <c r="J34" s="56"/>
      <c r="K34" s="57" t="s">
        <v>140</v>
      </c>
      <c r="L34" s="59"/>
      <c r="M34" s="59"/>
    </row>
    <row r="35" spans="2:13" ht="20.100000000000001" customHeight="1" x14ac:dyDescent="0.3">
      <c r="B35" s="49"/>
      <c r="C35" s="50"/>
      <c r="D35" s="127"/>
      <c r="E35" s="124"/>
      <c r="F35" s="125"/>
      <c r="G35" s="54">
        <v>259.74</v>
      </c>
      <c r="H35" s="54"/>
      <c r="I35" s="111">
        <v>259.74</v>
      </c>
      <c r="J35" s="112"/>
      <c r="K35" s="57" t="s">
        <v>133</v>
      </c>
      <c r="L35" s="58"/>
      <c r="M35" s="59"/>
    </row>
    <row r="36" spans="2:13" ht="20.100000000000001" customHeight="1" x14ac:dyDescent="0.3">
      <c r="B36" s="51"/>
      <c r="C36" s="52"/>
      <c r="D36" s="127"/>
      <c r="E36" s="124"/>
      <c r="F36" s="125"/>
      <c r="G36" s="54">
        <v>250</v>
      </c>
      <c r="H36" s="54">
        <v>250</v>
      </c>
      <c r="I36" s="55"/>
      <c r="J36" s="56"/>
      <c r="K36" s="57" t="s">
        <v>144</v>
      </c>
      <c r="L36" s="59"/>
      <c r="M36" s="59"/>
    </row>
    <row r="37" spans="2:13" ht="20.100000000000001" customHeight="1" x14ac:dyDescent="0.3">
      <c r="B37" s="51"/>
      <c r="C37" s="52"/>
      <c r="D37" s="127"/>
      <c r="E37" s="124"/>
      <c r="F37" s="125"/>
      <c r="G37" s="54">
        <v>253.5</v>
      </c>
      <c r="H37" s="54">
        <v>253.5</v>
      </c>
      <c r="I37" s="55"/>
      <c r="J37" s="56"/>
      <c r="K37" s="57" t="s">
        <v>134</v>
      </c>
      <c r="L37" s="59"/>
      <c r="M37" s="59"/>
    </row>
    <row r="38" spans="2:13" ht="20.100000000000001" customHeight="1" x14ac:dyDescent="0.3">
      <c r="B38" s="51"/>
      <c r="C38" s="52"/>
      <c r="D38" s="127"/>
      <c r="E38" s="124"/>
      <c r="F38" s="125"/>
      <c r="G38" s="54">
        <v>78.13</v>
      </c>
      <c r="H38" s="54">
        <v>78.13</v>
      </c>
      <c r="I38" s="55"/>
      <c r="J38" s="56"/>
      <c r="K38" s="57" t="s">
        <v>149</v>
      </c>
      <c r="L38" s="59"/>
      <c r="M38" s="59"/>
    </row>
    <row r="39" spans="2:13" ht="20.100000000000001" customHeight="1" x14ac:dyDescent="0.3">
      <c r="B39" s="51"/>
      <c r="C39" s="52"/>
      <c r="D39" s="127"/>
      <c r="E39" s="124"/>
      <c r="F39" s="125"/>
      <c r="G39" s="54">
        <v>47</v>
      </c>
      <c r="H39" s="54"/>
      <c r="I39" s="111">
        <v>47</v>
      </c>
      <c r="J39" s="112"/>
      <c r="K39" s="57" t="s">
        <v>135</v>
      </c>
      <c r="L39" s="58"/>
      <c r="M39" s="59"/>
    </row>
    <row r="40" spans="2:13" ht="20.100000000000001" customHeight="1" x14ac:dyDescent="0.3">
      <c r="B40" s="51"/>
      <c r="C40" s="52"/>
      <c r="D40" s="127"/>
      <c r="E40" s="124"/>
      <c r="F40" s="125"/>
      <c r="G40" s="54">
        <v>92</v>
      </c>
      <c r="H40" s="54"/>
      <c r="I40" s="111">
        <v>92</v>
      </c>
      <c r="J40" s="112"/>
      <c r="K40" s="57" t="s">
        <v>136</v>
      </c>
      <c r="L40" s="58"/>
      <c r="M40" s="59"/>
    </row>
    <row r="41" spans="2:13" ht="20.100000000000001" customHeight="1" x14ac:dyDescent="0.3">
      <c r="B41" s="49"/>
      <c r="C41" s="50"/>
      <c r="D41" s="127"/>
      <c r="E41" s="124"/>
      <c r="F41" s="125"/>
      <c r="G41" s="54">
        <v>191</v>
      </c>
      <c r="H41" s="54">
        <v>191</v>
      </c>
      <c r="I41" s="55"/>
      <c r="J41" s="56"/>
      <c r="K41" s="57" t="s">
        <v>136</v>
      </c>
      <c r="L41" s="59"/>
      <c r="M41" s="59"/>
    </row>
    <row r="42" spans="2:13" ht="20.100000000000001" customHeight="1" x14ac:dyDescent="0.3">
      <c r="B42" s="51"/>
      <c r="C42" s="52"/>
      <c r="D42" s="127"/>
      <c r="E42" s="124"/>
      <c r="F42" s="125"/>
      <c r="G42" s="54">
        <v>324</v>
      </c>
      <c r="H42" s="54">
        <v>324</v>
      </c>
      <c r="I42" s="55"/>
      <c r="J42" s="56"/>
      <c r="K42" s="57" t="s">
        <v>137</v>
      </c>
      <c r="L42" s="59"/>
      <c r="M42" s="59"/>
    </row>
    <row r="43" spans="2:13" ht="20.100000000000001" customHeight="1" x14ac:dyDescent="0.3">
      <c r="B43" s="51"/>
      <c r="C43" s="52"/>
      <c r="D43" s="127"/>
      <c r="E43" s="124"/>
      <c r="F43" s="125"/>
      <c r="G43" s="54">
        <v>94</v>
      </c>
      <c r="H43" s="54">
        <v>94</v>
      </c>
      <c r="I43" s="55"/>
      <c r="J43" s="56"/>
      <c r="K43" s="57" t="s">
        <v>137</v>
      </c>
      <c r="L43" s="59"/>
      <c r="M43" s="59"/>
    </row>
    <row r="44" spans="2:13" ht="20.100000000000001" customHeight="1" x14ac:dyDescent="0.3">
      <c r="B44" s="51"/>
      <c r="C44" s="52"/>
      <c r="D44" s="127"/>
      <c r="E44" s="124"/>
      <c r="F44" s="125"/>
      <c r="G44" s="54">
        <v>103.5</v>
      </c>
      <c r="H44" s="54">
        <v>103.5</v>
      </c>
      <c r="I44" s="55"/>
      <c r="J44" s="56"/>
      <c r="K44" s="57" t="s">
        <v>152</v>
      </c>
      <c r="L44" s="59"/>
      <c r="M44" s="59"/>
    </row>
    <row r="45" spans="2:13" ht="20.100000000000001" customHeight="1" x14ac:dyDescent="0.3">
      <c r="B45" s="49"/>
      <c r="C45" s="50"/>
      <c r="D45" s="128"/>
      <c r="E45" s="129"/>
      <c r="F45" s="130"/>
      <c r="G45" s="54">
        <v>81.099999999999994</v>
      </c>
      <c r="H45" s="54">
        <v>81.099999999999994</v>
      </c>
      <c r="I45" s="55"/>
      <c r="J45" s="56"/>
      <c r="K45" s="57" t="s">
        <v>124</v>
      </c>
      <c r="L45" s="59"/>
      <c r="M45" s="59"/>
    </row>
    <row r="46" spans="2:13" ht="20.100000000000001" customHeight="1" x14ac:dyDescent="0.3">
      <c r="B46" s="118">
        <v>8</v>
      </c>
      <c r="C46" s="119"/>
      <c r="D46" s="126" t="s">
        <v>39</v>
      </c>
      <c r="E46" s="117" t="s">
        <v>74</v>
      </c>
      <c r="F46" s="117"/>
      <c r="G46" s="54">
        <v>71</v>
      </c>
      <c r="H46" s="54">
        <v>71</v>
      </c>
      <c r="I46" s="111"/>
      <c r="J46" s="112"/>
      <c r="K46" s="57"/>
      <c r="L46" s="59"/>
      <c r="M46" s="59"/>
    </row>
    <row r="47" spans="2:13" ht="20.100000000000001" customHeight="1" x14ac:dyDescent="0.3">
      <c r="B47" s="118">
        <v>9</v>
      </c>
      <c r="C47" s="119"/>
      <c r="D47" s="127"/>
      <c r="E47" s="117" t="s">
        <v>87</v>
      </c>
      <c r="F47" s="117"/>
      <c r="G47" s="54">
        <v>60</v>
      </c>
      <c r="H47" s="54">
        <v>60</v>
      </c>
      <c r="I47" s="111"/>
      <c r="J47" s="112"/>
      <c r="K47" s="57"/>
      <c r="L47" s="59"/>
      <c r="M47" s="59"/>
    </row>
    <row r="48" spans="2:13" ht="20.100000000000001" customHeight="1" x14ac:dyDescent="0.3">
      <c r="B48" s="118">
        <v>10</v>
      </c>
      <c r="C48" s="119"/>
      <c r="D48" s="128"/>
      <c r="E48" s="117" t="s">
        <v>150</v>
      </c>
      <c r="F48" s="117"/>
      <c r="G48" s="54">
        <v>97.5</v>
      </c>
      <c r="H48" s="54">
        <v>97.5</v>
      </c>
      <c r="I48" s="111"/>
      <c r="J48" s="112"/>
      <c r="K48" s="61"/>
      <c r="L48" s="59"/>
      <c r="M48" s="59"/>
    </row>
    <row r="49" spans="2:11" ht="20.100000000000001" customHeight="1" x14ac:dyDescent="0.3">
      <c r="B49" s="133" t="s">
        <v>41</v>
      </c>
      <c r="C49" s="134"/>
      <c r="D49" s="134"/>
      <c r="E49" s="134"/>
      <c r="F49" s="135"/>
      <c r="G49" s="16">
        <f>SUM(G11:G48)</f>
        <v>6790.03</v>
      </c>
      <c r="H49" s="16">
        <f>SUM(H11:H48)</f>
        <v>5803.12</v>
      </c>
      <c r="I49" s="136">
        <f>SUM(I11:J48)</f>
        <v>986.91</v>
      </c>
      <c r="J49" s="137"/>
      <c r="K49" s="19"/>
    </row>
    <row r="50" spans="2:11" ht="20.100000000000001" customHeight="1" x14ac:dyDescent="0.3">
      <c r="B50" s="13"/>
      <c r="C50" s="13"/>
      <c r="D50" s="13"/>
      <c r="E50" s="13"/>
      <c r="F50" s="13"/>
      <c r="G50" s="13"/>
      <c r="H50" s="13"/>
      <c r="I50" s="13"/>
      <c r="J50" s="20"/>
      <c r="K50" s="13"/>
    </row>
    <row r="51" spans="2:11" ht="20.100000000000001" customHeight="1" x14ac:dyDescent="0.3">
      <c r="B51" s="131" t="s">
        <v>66</v>
      </c>
      <c r="C51" s="131"/>
      <c r="D51" s="131"/>
      <c r="E51" s="131"/>
      <c r="F51" s="131"/>
      <c r="G51" s="131" t="s">
        <v>75</v>
      </c>
      <c r="H51" s="131"/>
      <c r="I51" s="131"/>
      <c r="J51" s="131"/>
      <c r="K51" s="15" t="s">
        <v>76</v>
      </c>
    </row>
    <row r="52" spans="2:11" ht="20.100000000000001" customHeight="1" x14ac:dyDescent="0.3">
      <c r="B52" s="132">
        <f>H49</f>
        <v>5803.12</v>
      </c>
      <c r="C52" s="132"/>
      <c r="D52" s="132"/>
      <c r="E52" s="132"/>
      <c r="F52" s="132"/>
      <c r="G52" s="132">
        <f>I49</f>
        <v>986.91</v>
      </c>
      <c r="H52" s="132"/>
      <c r="I52" s="132"/>
      <c r="J52" s="132"/>
      <c r="K52" s="21">
        <f>SUM(B52:J52)</f>
        <v>6790.03</v>
      </c>
    </row>
    <row r="53" spans="2:11" ht="20.100000000000001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 ht="20.100000000000001" customHeight="1" x14ac:dyDescent="0.3">
      <c r="B54" s="13" t="s">
        <v>77</v>
      </c>
      <c r="C54" s="13"/>
      <c r="D54" s="13"/>
      <c r="E54" s="13"/>
      <c r="F54" s="13" t="s">
        <v>48</v>
      </c>
      <c r="G54" s="13" t="s">
        <v>78</v>
      </c>
      <c r="H54" s="13"/>
      <c r="I54" s="13"/>
      <c r="J54" s="13" t="s">
        <v>50</v>
      </c>
      <c r="K54" s="13"/>
    </row>
  </sheetData>
  <mergeCells count="45">
    <mergeCell ref="I39:J39"/>
    <mergeCell ref="I40:J40"/>
    <mergeCell ref="B51:F51"/>
    <mergeCell ref="G51:J51"/>
    <mergeCell ref="B52:F52"/>
    <mergeCell ref="G52:J52"/>
    <mergeCell ref="D46:D48"/>
    <mergeCell ref="B48:C48"/>
    <mergeCell ref="E48:F48"/>
    <mergeCell ref="I48:J48"/>
    <mergeCell ref="B49:F49"/>
    <mergeCell ref="I49:J49"/>
    <mergeCell ref="B46:C46"/>
    <mergeCell ref="E46:F46"/>
    <mergeCell ref="I46:J46"/>
    <mergeCell ref="B47:C47"/>
    <mergeCell ref="E47:F47"/>
    <mergeCell ref="I47:J47"/>
    <mergeCell ref="B11:C11"/>
    <mergeCell ref="E11:F11"/>
    <mergeCell ref="I11:J11"/>
    <mergeCell ref="B12:C12"/>
    <mergeCell ref="I12:J12"/>
    <mergeCell ref="E12:F16"/>
    <mergeCell ref="B13:C13"/>
    <mergeCell ref="B14:C14"/>
    <mergeCell ref="B15:C15"/>
    <mergeCell ref="B16:C16"/>
    <mergeCell ref="D11:D45"/>
    <mergeCell ref="E17:F45"/>
    <mergeCell ref="I35:J35"/>
    <mergeCell ref="B17:C17"/>
    <mergeCell ref="I23:J23"/>
    <mergeCell ref="I24:J2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66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2022-03-03T08:06:30Z</cp:lastPrinted>
  <dcterms:created xsi:type="dcterms:W3CDTF">2014-04-15T08:52:00Z</dcterms:created>
  <dcterms:modified xsi:type="dcterms:W3CDTF">2022-05-04T16:05:13Z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