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2025年工作\9月滴滴新疆\"/>
    </mc:Choice>
  </mc:AlternateContent>
  <xr:revisionPtr revIDLastSave="0" documentId="13_ncr:1_{ED031AB7-23AA-46C9-BA13-D4ED3421646F}" xr6:coauthVersionLast="47" xr6:coauthVersionMax="47" xr10:uidLastSave="{00000000-0000-0000-0000-000000000000}"/>
  <bookViews>
    <workbookView xWindow="-110" yWindow="-110" windowWidth="19420" windowHeight="10560" firstSheet="3" activeTab="3" xr2:uid="{00000000-000D-0000-FFFF-FFFF00000000}"/>
  </bookViews>
  <sheets>
    <sheet name="报价" sheetId="4" state="hidden" r:id="rId1"/>
    <sheet name="10人报价" sheetId="5" state="hidden" r:id="rId2"/>
    <sheet name="10人报价含司机&amp;导游" sheetId="8" state="hidden" r:id="rId3"/>
    <sheet name="10人不含机票报价含司机&amp;导游 " sheetId="9" r:id="rId4"/>
    <sheet name="10人不含机票包车报价含司机&amp;导游" sheetId="10" state="hidden" r:id="rId5"/>
    <sheet name="9人报价" sheetId="6" state="hidden" r:id="rId6"/>
    <sheet name="11人报价" sheetId="7" state="hidden" r:id="rId7"/>
  </sheets>
  <calcPr calcId="181029" concurrentCalc="0"/>
</workbook>
</file>

<file path=xl/calcChain.xml><?xml version="1.0" encoding="utf-8"?>
<calcChain xmlns="http://schemas.openxmlformats.org/spreadsheetml/2006/main">
  <c r="I12" i="9" l="1"/>
  <c r="I24" i="9"/>
  <c r="I28" i="9"/>
  <c r="I29" i="9"/>
  <c r="I31" i="9"/>
  <c r="I30" i="9"/>
  <c r="I32" i="9"/>
  <c r="I14" i="9"/>
  <c r="I15" i="9"/>
  <c r="I13" i="9"/>
  <c r="I26" i="9"/>
  <c r="I16" i="9"/>
  <c r="I17" i="9"/>
  <c r="I18" i="9"/>
  <c r="I19" i="9"/>
  <c r="I20" i="9"/>
  <c r="I21" i="9"/>
  <c r="I22" i="9"/>
  <c r="I23" i="9"/>
  <c r="I25" i="9"/>
  <c r="I27" i="9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I13" i="7"/>
  <c r="J12" i="7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I13" i="6"/>
  <c r="J12" i="6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4" i="10"/>
  <c r="I13" i="10"/>
  <c r="I12" i="10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I13" i="8"/>
  <c r="J12" i="8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I13" i="5"/>
  <c r="J12" i="5"/>
  <c r="J24" i="4"/>
  <c r="J23" i="4"/>
  <c r="J22" i="4"/>
  <c r="J21" i="4"/>
  <c r="J20" i="4"/>
  <c r="J19" i="4"/>
  <c r="J18" i="4"/>
  <c r="J17" i="4"/>
  <c r="J16" i="4"/>
  <c r="J15" i="4"/>
  <c r="J14" i="4"/>
  <c r="J13" i="4"/>
  <c r="J12" i="4"/>
</calcChain>
</file>

<file path=xl/sharedStrings.xml><?xml version="1.0" encoding="utf-8"?>
<sst xmlns="http://schemas.openxmlformats.org/spreadsheetml/2006/main" count="552" uniqueCount="101">
  <si>
    <t>纳帕谷项目预算</t>
  </si>
  <si>
    <t>Project name:</t>
  </si>
  <si>
    <t>Project time:</t>
  </si>
  <si>
    <t>Number of personnel：</t>
  </si>
  <si>
    <t>11人</t>
  </si>
  <si>
    <t>Project location:</t>
  </si>
  <si>
    <t>旧金山-纳帕</t>
  </si>
  <si>
    <t>item</t>
  </si>
  <si>
    <t>Description</t>
  </si>
  <si>
    <t>Quantity</t>
  </si>
  <si>
    <t>other</t>
  </si>
  <si>
    <t>NO.</t>
  </si>
  <si>
    <t>unit</t>
  </si>
  <si>
    <t>price</t>
  </si>
  <si>
    <t>Total</t>
  </si>
  <si>
    <t>餐</t>
  </si>
  <si>
    <t>红酒列车</t>
  </si>
  <si>
    <t>6h奢华纳帕谷红酒列车</t>
  </si>
  <si>
    <t>人</t>
  </si>
  <si>
    <t>次</t>
  </si>
  <si>
    <t>含导游</t>
  </si>
  <si>
    <t>晚餐</t>
  </si>
  <si>
    <t>商务晚餐</t>
  </si>
  <si>
    <t>可自理</t>
  </si>
  <si>
    <t>交通
&amp;
人员</t>
  </si>
  <si>
    <t>中巴车</t>
  </si>
  <si>
    <t>1.5&amp;1.6 车资</t>
  </si>
  <si>
    <t>车</t>
  </si>
  <si>
    <t>天</t>
  </si>
  <si>
    <t>车工作时间10小时内，超时1500元/h</t>
  </si>
  <si>
    <t>导游工资</t>
  </si>
  <si>
    <t>导游工作时间10小时内，超时500/h</t>
  </si>
  <si>
    <t>司机导游小费</t>
  </si>
  <si>
    <t>司机导游住宿</t>
  </si>
  <si>
    <t>间</t>
  </si>
  <si>
    <t>晚</t>
  </si>
  <si>
    <t>司机导游餐补</t>
  </si>
  <si>
    <t>停车费</t>
  </si>
  <si>
    <t>酒店、餐厅停车费</t>
  </si>
  <si>
    <t>团</t>
  </si>
  <si>
    <t>水</t>
  </si>
  <si>
    <t>矿泉水 每人每天1瓶</t>
  </si>
  <si>
    <t>Total cost</t>
  </si>
  <si>
    <t>服务费</t>
  </si>
  <si>
    <t>税点</t>
  </si>
  <si>
    <t>总计</t>
  </si>
  <si>
    <t>北疆项目预算</t>
  </si>
  <si>
    <t>6月中</t>
  </si>
  <si>
    <t>10人</t>
  </si>
  <si>
    <t>北疆</t>
  </si>
  <si>
    <t>机票</t>
  </si>
  <si>
    <t>北京-乌鲁木齐-伊宁-北京</t>
  </si>
  <si>
    <t>以实际出票为准</t>
  </si>
  <si>
    <t>上海-乌鲁木齐-伊宁-上海</t>
  </si>
  <si>
    <t>房间</t>
  </si>
  <si>
    <t>奎屯丽呈酒店</t>
  </si>
  <si>
    <t>那拉提金陵山庄</t>
  </si>
  <si>
    <t>伊宁福朋喜来登</t>
  </si>
  <si>
    <t>餐费</t>
  </si>
  <si>
    <t>5天</t>
  </si>
  <si>
    <t>景点</t>
  </si>
  <si>
    <t>那拉提 空中草原 135</t>
  </si>
  <si>
    <t>索道78</t>
  </si>
  <si>
    <t>那拉提自驾200</t>
  </si>
  <si>
    <t>赛里木湖145</t>
  </si>
  <si>
    <t>租车费</t>
  </si>
  <si>
    <t>坦克300或同级</t>
  </si>
  <si>
    <t>过路费&amp;加油费，停车费等</t>
  </si>
  <si>
    <t>实际结算</t>
  </si>
  <si>
    <t>导游费用</t>
  </si>
  <si>
    <t>导游住宿</t>
  </si>
  <si>
    <t>导游餐补</t>
  </si>
  <si>
    <t>矿泉水&amp;零食等</t>
  </si>
  <si>
    <t>奎屯亚朵酒店</t>
  </si>
  <si>
    <t>6间大床，2间双床，一共8间房</t>
  </si>
  <si>
    <t>伊宁市政府伊犁河丽呈华廷酒店</t>
  </si>
  <si>
    <t>司机费用</t>
  </si>
  <si>
    <t>导游&amp;司机住宿</t>
  </si>
  <si>
    <t>司机&amp;导游餐补</t>
  </si>
  <si>
    <t>药，水和士力架</t>
  </si>
  <si>
    <t>9月初</t>
  </si>
  <si>
    <t>伊宁希尔顿惠庭酒店</t>
  </si>
  <si>
    <t>保险</t>
  </si>
  <si>
    <t>包车费</t>
  </si>
  <si>
    <t>22座大巴车</t>
  </si>
  <si>
    <t>9人</t>
  </si>
  <si>
    <t>8人</t>
  </si>
  <si>
    <t>那拉提金陵山庄hayingsai</t>
  </si>
  <si>
    <t>那拉提英迪格</t>
    <phoneticPr fontId="9" type="noConversion"/>
  </si>
  <si>
    <t>伊宁洲际酒店</t>
    <phoneticPr fontId="9" type="noConversion"/>
  </si>
  <si>
    <t>11人</t>
    <phoneticPr fontId="9" type="noConversion"/>
  </si>
  <si>
    <t>9月7-11日</t>
    <phoneticPr fontId="9" type="noConversion"/>
  </si>
  <si>
    <t>不含税金额</t>
    <phoneticPr fontId="9" type="noConversion"/>
  </si>
  <si>
    <t>2台坦克300和一台GL8</t>
    <phoneticPr fontId="9" type="noConversion"/>
  </si>
  <si>
    <t>【去程】 9月7日周日</t>
  </si>
  <si>
    <t>11人 北京首都T3-乌鲁木齐天山国际机场：CA1901 0915-1335</t>
  </si>
  <si>
    <t>【回程】 9月11日周四</t>
  </si>
  <si>
    <t>10人 伊宁机场-北京首都T3： CA1234 1630-2200 (经停克拉玛依45分钟)</t>
  </si>
  <si>
    <t>1人 伊宁机场-上海浦东T2：HO2208 17:35-23:00</t>
  </si>
  <si>
    <t>4双3大，一共7间房</t>
    <phoneticPr fontId="9" type="noConversion"/>
  </si>
  <si>
    <t>奎屯丽呈酒店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</si>
</sst>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#,##0.00_);[Red]\(#,##0.00\)"/>
    <numFmt numFmtId="178" formatCode="\$#,##0.00;\-\$#,##0.00"/>
  </numFmts>
  <fonts count="10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b/>
      <sz val="2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798577837458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vertical="center" wrapText="1"/>
    </xf>
    <xf numFmtId="177" fontId="7" fillId="3" borderId="1" xfId="0" applyNumberFormat="1" applyFont="1" applyFill="1" applyBorder="1" applyAlignment="1">
      <alignment horizontal="right" vertical="center" wrapText="1"/>
    </xf>
    <xf numFmtId="178" fontId="8" fillId="3" borderId="1" xfId="0" applyNumberFormat="1" applyFont="1" applyFill="1" applyBorder="1" applyAlignment="1">
      <alignment vertical="center" wrapText="1"/>
    </xf>
    <xf numFmtId="177" fontId="6" fillId="3" borderId="1" xfId="0" applyNumberFormat="1" applyFont="1" applyFill="1" applyBorder="1" applyAlignment="1">
      <alignment horizontal="right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right" vertical="center" wrapText="1"/>
    </xf>
    <xf numFmtId="178" fontId="5" fillId="4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opLeftCell="A13" zoomScale="94" zoomScaleNormal="94" workbookViewId="0">
      <selection activeCell="D14" sqref="D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4" customWidth="1"/>
    <col min="10" max="10" width="17.81640625" style="4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1" ht="18" customHeight="1" x14ac:dyDescent="0.25">
      <c r="B5" s="41" t="s">
        <v>1</v>
      </c>
      <c r="C5" s="41"/>
      <c r="D5" s="42"/>
      <c r="E5" s="42"/>
      <c r="F5" s="5"/>
      <c r="G5" s="5"/>
      <c r="H5" s="5"/>
      <c r="I5" s="22"/>
      <c r="J5" s="22"/>
      <c r="K5" s="5"/>
    </row>
    <row r="6" spans="2:11" ht="18" customHeight="1" x14ac:dyDescent="0.25">
      <c r="B6" s="41" t="s">
        <v>2</v>
      </c>
      <c r="C6" s="41"/>
      <c r="D6" s="43">
        <v>45662</v>
      </c>
      <c r="E6" s="44"/>
      <c r="F6" s="5"/>
      <c r="G6" s="5"/>
      <c r="H6" s="5"/>
      <c r="I6" s="22"/>
      <c r="J6" s="22"/>
      <c r="K6" s="5"/>
    </row>
    <row r="7" spans="2:11" ht="18" customHeight="1" x14ac:dyDescent="0.25">
      <c r="B7" s="41" t="s">
        <v>3</v>
      </c>
      <c r="C7" s="41"/>
      <c r="D7" s="42" t="s">
        <v>4</v>
      </c>
      <c r="E7" s="42"/>
      <c r="F7" s="5"/>
      <c r="G7" s="5"/>
      <c r="H7" s="5"/>
      <c r="I7" s="22"/>
      <c r="J7" s="22"/>
      <c r="K7" s="5"/>
    </row>
    <row r="8" spans="2:11" ht="18" customHeight="1" x14ac:dyDescent="0.25">
      <c r="B8" s="41" t="s">
        <v>5</v>
      </c>
      <c r="C8" s="41"/>
      <c r="D8" s="42" t="s">
        <v>6</v>
      </c>
      <c r="E8" s="42"/>
      <c r="F8" s="5"/>
      <c r="G8" s="5"/>
      <c r="H8" s="5"/>
      <c r="I8" s="22"/>
      <c r="J8" s="22"/>
      <c r="K8" s="5"/>
    </row>
    <row r="9" spans="2:11" ht="18" customHeight="1" x14ac:dyDescent="0.25">
      <c r="B9" s="5"/>
      <c r="C9" s="5"/>
      <c r="D9" s="5"/>
      <c r="E9" s="5"/>
      <c r="F9" s="5"/>
      <c r="G9" s="5"/>
      <c r="H9" s="5"/>
      <c r="I9" s="22"/>
      <c r="J9" s="22"/>
      <c r="K9" s="5"/>
    </row>
    <row r="10" spans="2:11" ht="17.5" customHeight="1" x14ac:dyDescent="0.25">
      <c r="B10" s="37" t="s">
        <v>7</v>
      </c>
      <c r="C10" s="37"/>
      <c r="D10" s="37" t="s">
        <v>8</v>
      </c>
      <c r="E10" s="49" t="s">
        <v>9</v>
      </c>
      <c r="F10" s="36"/>
      <c r="G10" s="36"/>
      <c r="H10" s="36"/>
      <c r="I10" s="50" t="s">
        <v>9</v>
      </c>
      <c r="J10" s="50"/>
      <c r="K10" s="36" t="s">
        <v>10</v>
      </c>
    </row>
    <row r="11" spans="2:11" ht="17.149999999999999" customHeight="1" x14ac:dyDescent="0.25">
      <c r="B11" s="37"/>
      <c r="C11" s="37"/>
      <c r="D11" s="51"/>
      <c r="E11" s="7" t="s">
        <v>11</v>
      </c>
      <c r="F11" s="8" t="s">
        <v>12</v>
      </c>
      <c r="G11" s="7" t="s">
        <v>11</v>
      </c>
      <c r="H11" s="8" t="s">
        <v>12</v>
      </c>
      <c r="I11" s="23" t="s">
        <v>13</v>
      </c>
      <c r="J11" s="23" t="s">
        <v>14</v>
      </c>
      <c r="K11" s="36"/>
    </row>
    <row r="12" spans="2:11" ht="25" customHeight="1" x14ac:dyDescent="0.25">
      <c r="B12" s="45" t="s">
        <v>15</v>
      </c>
      <c r="C12" s="14" t="s">
        <v>16</v>
      </c>
      <c r="D12" s="10" t="s">
        <v>17</v>
      </c>
      <c r="E12" s="17">
        <v>12</v>
      </c>
      <c r="F12" s="15" t="s">
        <v>18</v>
      </c>
      <c r="G12" s="16">
        <v>1</v>
      </c>
      <c r="H12" s="15" t="s">
        <v>19</v>
      </c>
      <c r="I12" s="29">
        <v>6500</v>
      </c>
      <c r="J12" s="29">
        <f>I12*G12*E12</f>
        <v>78000</v>
      </c>
      <c r="K12" s="28" t="s">
        <v>20</v>
      </c>
    </row>
    <row r="13" spans="2:11" ht="25" customHeight="1" x14ac:dyDescent="0.25">
      <c r="B13" s="46"/>
      <c r="C13" s="14" t="s">
        <v>21</v>
      </c>
      <c r="D13" s="10" t="s">
        <v>22</v>
      </c>
      <c r="E13" s="17">
        <v>11</v>
      </c>
      <c r="F13" s="15" t="s">
        <v>18</v>
      </c>
      <c r="G13" s="16">
        <v>1</v>
      </c>
      <c r="H13" s="15" t="s">
        <v>19</v>
      </c>
      <c r="I13" s="29">
        <v>0</v>
      </c>
      <c r="J13" s="29">
        <f>I13*G13*E13</f>
        <v>0</v>
      </c>
      <c r="K13" s="28" t="s">
        <v>23</v>
      </c>
    </row>
    <row r="14" spans="2:11" ht="31" customHeight="1" x14ac:dyDescent="0.25">
      <c r="B14" s="45" t="s">
        <v>24</v>
      </c>
      <c r="C14" s="48" t="s">
        <v>25</v>
      </c>
      <c r="D14" s="10" t="s">
        <v>26</v>
      </c>
      <c r="E14" s="17">
        <v>1</v>
      </c>
      <c r="F14" s="15" t="s">
        <v>27</v>
      </c>
      <c r="G14" s="16">
        <v>2</v>
      </c>
      <c r="H14" s="15" t="s">
        <v>28</v>
      </c>
      <c r="I14" s="29">
        <v>15000</v>
      </c>
      <c r="J14" s="29">
        <f t="shared" ref="J14:J20" si="0">E14*G14*I14</f>
        <v>30000</v>
      </c>
      <c r="K14" s="30" t="s">
        <v>29</v>
      </c>
    </row>
    <row r="15" spans="2:11" ht="36" customHeight="1" x14ac:dyDescent="0.25">
      <c r="B15" s="46"/>
      <c r="C15" s="48"/>
      <c r="D15" s="10" t="s">
        <v>30</v>
      </c>
      <c r="E15" s="17">
        <v>1</v>
      </c>
      <c r="F15" s="15" t="s">
        <v>18</v>
      </c>
      <c r="G15" s="16">
        <v>2</v>
      </c>
      <c r="H15" s="15" t="s">
        <v>28</v>
      </c>
      <c r="I15" s="29">
        <v>4000</v>
      </c>
      <c r="J15" s="29">
        <f t="shared" si="0"/>
        <v>8000</v>
      </c>
      <c r="K15" s="30" t="s">
        <v>31</v>
      </c>
    </row>
    <row r="16" spans="2:11" ht="25" customHeight="1" x14ac:dyDescent="0.25">
      <c r="B16" s="46"/>
      <c r="C16" s="48"/>
      <c r="D16" s="10" t="s">
        <v>32</v>
      </c>
      <c r="E16" s="17">
        <v>11</v>
      </c>
      <c r="F16" s="15" t="s">
        <v>18</v>
      </c>
      <c r="G16" s="16">
        <v>2</v>
      </c>
      <c r="H16" s="15" t="s">
        <v>28</v>
      </c>
      <c r="I16" s="29">
        <v>150</v>
      </c>
      <c r="J16" s="29">
        <f t="shared" si="0"/>
        <v>3300</v>
      </c>
      <c r="K16" s="30"/>
    </row>
    <row r="17" spans="2:11" ht="25" customHeight="1" x14ac:dyDescent="0.25">
      <c r="B17" s="46"/>
      <c r="C17" s="48"/>
      <c r="D17" s="10" t="s">
        <v>33</v>
      </c>
      <c r="E17" s="17">
        <v>1</v>
      </c>
      <c r="F17" s="15" t="s">
        <v>34</v>
      </c>
      <c r="G17" s="16">
        <v>1</v>
      </c>
      <c r="H17" s="15" t="s">
        <v>35</v>
      </c>
      <c r="I17" s="29">
        <v>1000</v>
      </c>
      <c r="J17" s="29">
        <f t="shared" si="0"/>
        <v>1000</v>
      </c>
      <c r="K17" s="30"/>
    </row>
    <row r="18" spans="2:11" ht="25" customHeight="1" x14ac:dyDescent="0.25">
      <c r="B18" s="46"/>
      <c r="C18" s="48"/>
      <c r="D18" s="10" t="s">
        <v>36</v>
      </c>
      <c r="E18" s="17">
        <v>2</v>
      </c>
      <c r="F18" s="15" t="s">
        <v>18</v>
      </c>
      <c r="G18" s="16">
        <v>2</v>
      </c>
      <c r="H18" s="15" t="s">
        <v>28</v>
      </c>
      <c r="I18" s="29">
        <v>500</v>
      </c>
      <c r="J18" s="29">
        <f t="shared" si="0"/>
        <v>2000</v>
      </c>
      <c r="K18" s="30"/>
    </row>
    <row r="19" spans="2:11" ht="25" customHeight="1" x14ac:dyDescent="0.25">
      <c r="B19" s="46"/>
      <c r="C19" s="13" t="s">
        <v>37</v>
      </c>
      <c r="D19" s="10" t="s">
        <v>38</v>
      </c>
      <c r="E19" s="17">
        <v>1</v>
      </c>
      <c r="F19" s="15" t="s">
        <v>39</v>
      </c>
      <c r="G19" s="16">
        <v>1</v>
      </c>
      <c r="H19" s="15" t="s">
        <v>19</v>
      </c>
      <c r="I19" s="29">
        <v>1000</v>
      </c>
      <c r="J19" s="29">
        <f t="shared" si="0"/>
        <v>1000</v>
      </c>
      <c r="K19" s="30"/>
    </row>
    <row r="20" spans="2:11" ht="25" customHeight="1" x14ac:dyDescent="0.25">
      <c r="B20" s="47"/>
      <c r="C20" s="14" t="s">
        <v>40</v>
      </c>
      <c r="D20" s="18" t="s">
        <v>41</v>
      </c>
      <c r="E20" s="19">
        <v>11</v>
      </c>
      <c r="F20" s="15" t="s">
        <v>18</v>
      </c>
      <c r="G20" s="19">
        <v>2</v>
      </c>
      <c r="H20" s="20" t="s">
        <v>28</v>
      </c>
      <c r="I20" s="31">
        <v>20</v>
      </c>
      <c r="J20" s="31">
        <f t="shared" si="0"/>
        <v>440</v>
      </c>
      <c r="K20" s="32"/>
    </row>
    <row r="21" spans="2:11" ht="25" customHeight="1" x14ac:dyDescent="0.25">
      <c r="B21" s="39" t="s">
        <v>42</v>
      </c>
      <c r="C21" s="40"/>
      <c r="D21" s="40"/>
      <c r="E21" s="40"/>
      <c r="F21" s="40"/>
      <c r="G21" s="40"/>
      <c r="H21" s="40"/>
      <c r="I21" s="40"/>
      <c r="J21" s="33">
        <f>SUM(J12:J20)</f>
        <v>123740</v>
      </c>
      <c r="K21" s="34"/>
    </row>
    <row r="22" spans="2:11" ht="25" customHeight="1" x14ac:dyDescent="0.25">
      <c r="B22" s="39" t="s">
        <v>43</v>
      </c>
      <c r="C22" s="40"/>
      <c r="D22" s="40"/>
      <c r="E22" s="40"/>
      <c r="F22" s="40"/>
      <c r="G22" s="40"/>
      <c r="H22" s="40"/>
      <c r="I22" s="40"/>
      <c r="J22" s="33">
        <f>J21*0.1</f>
        <v>12374</v>
      </c>
      <c r="K22" s="34"/>
    </row>
    <row r="23" spans="2:11" ht="25" customHeight="1" x14ac:dyDescent="0.25">
      <c r="B23" s="39" t="s">
        <v>44</v>
      </c>
      <c r="C23" s="40"/>
      <c r="D23" s="40"/>
      <c r="E23" s="40"/>
      <c r="F23" s="40"/>
      <c r="G23" s="40"/>
      <c r="H23" s="40"/>
      <c r="I23" s="40"/>
      <c r="J23" s="33">
        <f>(J21+J22)*0.06</f>
        <v>8166.84</v>
      </c>
      <c r="K23" s="34"/>
    </row>
    <row r="24" spans="2:11" ht="25" customHeight="1" x14ac:dyDescent="0.25">
      <c r="B24" s="39" t="s">
        <v>45</v>
      </c>
      <c r="C24" s="40"/>
      <c r="D24" s="40"/>
      <c r="E24" s="40"/>
      <c r="F24" s="40"/>
      <c r="G24" s="40"/>
      <c r="H24" s="40"/>
      <c r="I24" s="40"/>
      <c r="J24" s="33">
        <f>J21+J22+J23</f>
        <v>144280.84</v>
      </c>
      <c r="K24" s="34"/>
    </row>
    <row r="25" spans="2:11" ht="20" customHeight="1" x14ac:dyDescent="0.25">
      <c r="E25" s="21"/>
      <c r="F25" s="1"/>
      <c r="G25" s="21"/>
      <c r="H25" s="1"/>
    </row>
    <row r="26" spans="2:11" ht="20" customHeight="1" x14ac:dyDescent="0.25"/>
    <row r="27" spans="2:11" ht="20" customHeight="1" x14ac:dyDescent="0.25"/>
    <row r="28" spans="2:11" ht="20" customHeight="1" x14ac:dyDescent="0.25"/>
    <row r="29" spans="2:11" ht="20" customHeight="1" x14ac:dyDescent="0.25"/>
    <row r="30" spans="2:11" ht="20" customHeight="1" x14ac:dyDescent="0.25"/>
  </sheetData>
  <mergeCells count="21">
    <mergeCell ref="B24:I24"/>
    <mergeCell ref="B12:B13"/>
    <mergeCell ref="B14:B20"/>
    <mergeCell ref="C14:C18"/>
    <mergeCell ref="B8:C8"/>
    <mergeCell ref="D8:E8"/>
    <mergeCell ref="E10:H10"/>
    <mergeCell ref="I10:J10"/>
    <mergeCell ref="B21:I21"/>
    <mergeCell ref="D10:D11"/>
    <mergeCell ref="K10:K11"/>
    <mergeCell ref="B10:C11"/>
    <mergeCell ref="B1:K4"/>
    <mergeCell ref="B22:I22"/>
    <mergeCell ref="B23:I23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7"/>
  <sheetViews>
    <sheetView topLeftCell="A7" zoomScale="94" zoomScaleNormal="94" workbookViewId="0">
      <selection activeCell="I22" sqref="I22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4" customWidth="1"/>
    <col min="10" max="10" width="17.81640625" style="4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1" ht="18" customHeight="1" x14ac:dyDescent="0.25">
      <c r="B5" s="41" t="s">
        <v>1</v>
      </c>
      <c r="C5" s="41"/>
      <c r="D5" s="42"/>
      <c r="E5" s="42"/>
      <c r="F5" s="5"/>
      <c r="G5" s="5"/>
      <c r="H5" s="5"/>
      <c r="I5" s="22"/>
      <c r="J5" s="22"/>
      <c r="K5" s="5"/>
    </row>
    <row r="6" spans="2:11" ht="18" customHeight="1" x14ac:dyDescent="0.25">
      <c r="B6" s="41" t="s">
        <v>2</v>
      </c>
      <c r="C6" s="41"/>
      <c r="D6" s="43" t="s">
        <v>47</v>
      </c>
      <c r="E6" s="44"/>
      <c r="F6" s="5"/>
      <c r="G6" s="5"/>
      <c r="H6" s="5"/>
      <c r="I6" s="22"/>
      <c r="J6" s="22"/>
      <c r="K6" s="5"/>
    </row>
    <row r="7" spans="2:11" ht="18" customHeight="1" x14ac:dyDescent="0.25">
      <c r="B7" s="41" t="s">
        <v>3</v>
      </c>
      <c r="C7" s="41"/>
      <c r="D7" s="42" t="s">
        <v>48</v>
      </c>
      <c r="E7" s="42"/>
      <c r="F7" s="5"/>
      <c r="G7" s="5"/>
      <c r="H7" s="5"/>
      <c r="I7" s="22"/>
      <c r="J7" s="22"/>
      <c r="K7" s="5"/>
    </row>
    <row r="8" spans="2:11" ht="18" customHeight="1" x14ac:dyDescent="0.25">
      <c r="B8" s="41" t="s">
        <v>5</v>
      </c>
      <c r="C8" s="41"/>
      <c r="D8" s="42" t="s">
        <v>49</v>
      </c>
      <c r="E8" s="42"/>
      <c r="F8" s="5"/>
      <c r="G8" s="5"/>
      <c r="H8" s="5"/>
      <c r="I8" s="22"/>
      <c r="J8" s="22"/>
      <c r="K8" s="5"/>
    </row>
    <row r="9" spans="2:11" ht="18" customHeight="1" x14ac:dyDescent="0.25">
      <c r="B9" s="5"/>
      <c r="C9" s="5"/>
      <c r="D9" s="5"/>
      <c r="E9" s="5"/>
      <c r="F9" s="5"/>
      <c r="G9" s="5"/>
      <c r="H9" s="5"/>
      <c r="I9" s="22"/>
      <c r="J9" s="22"/>
      <c r="K9" s="5"/>
    </row>
    <row r="10" spans="2:11" ht="17.5" customHeight="1" x14ac:dyDescent="0.25">
      <c r="B10" s="37" t="s">
        <v>7</v>
      </c>
      <c r="C10" s="37"/>
      <c r="D10" s="37" t="s">
        <v>8</v>
      </c>
      <c r="E10" s="49" t="s">
        <v>9</v>
      </c>
      <c r="F10" s="36"/>
      <c r="G10" s="36"/>
      <c r="H10" s="36"/>
      <c r="I10" s="50" t="s">
        <v>9</v>
      </c>
      <c r="J10" s="50"/>
      <c r="K10" s="36" t="s">
        <v>10</v>
      </c>
    </row>
    <row r="11" spans="2:11" ht="17.149999999999999" customHeight="1" x14ac:dyDescent="0.25">
      <c r="B11" s="37"/>
      <c r="C11" s="37"/>
      <c r="D11" s="51"/>
      <c r="E11" s="7" t="s">
        <v>11</v>
      </c>
      <c r="F11" s="8" t="s">
        <v>12</v>
      </c>
      <c r="G11" s="7" t="s">
        <v>11</v>
      </c>
      <c r="H11" s="8" t="s">
        <v>12</v>
      </c>
      <c r="I11" s="23" t="s">
        <v>13</v>
      </c>
      <c r="J11" s="23" t="s">
        <v>14</v>
      </c>
      <c r="K11" s="36"/>
    </row>
    <row r="12" spans="2:11" ht="17.149999999999999" customHeight="1" x14ac:dyDescent="0.25">
      <c r="B12" s="45" t="s">
        <v>50</v>
      </c>
      <c r="C12" s="9"/>
      <c r="D12" s="10" t="s">
        <v>51</v>
      </c>
      <c r="E12" s="11">
        <v>1</v>
      </c>
      <c r="F12" s="12" t="s">
        <v>18</v>
      </c>
      <c r="G12" s="11">
        <v>9</v>
      </c>
      <c r="H12" s="12" t="s">
        <v>19</v>
      </c>
      <c r="I12" s="24">
        <v>4800</v>
      </c>
      <c r="J12" s="24">
        <f>I12*G12</f>
        <v>43200</v>
      </c>
      <c r="K12" s="25" t="s">
        <v>52</v>
      </c>
    </row>
    <row r="13" spans="2:11" ht="17.149999999999999" customHeight="1" x14ac:dyDescent="0.25">
      <c r="B13" s="47"/>
      <c r="C13" s="9"/>
      <c r="D13" s="10" t="s">
        <v>53</v>
      </c>
      <c r="E13" s="11">
        <v>1</v>
      </c>
      <c r="F13" s="12" t="s">
        <v>18</v>
      </c>
      <c r="G13" s="11">
        <v>1</v>
      </c>
      <c r="H13" s="12" t="s">
        <v>19</v>
      </c>
      <c r="I13" s="24">
        <f>2570+2114</f>
        <v>4684</v>
      </c>
      <c r="J13" s="24">
        <f>I13*G13</f>
        <v>4684</v>
      </c>
      <c r="K13" s="25" t="s">
        <v>52</v>
      </c>
    </row>
    <row r="14" spans="2:11" ht="17.149999999999999" customHeight="1" x14ac:dyDescent="0.25">
      <c r="B14" s="45" t="s">
        <v>54</v>
      </c>
      <c r="C14" s="9"/>
      <c r="D14" s="10" t="s">
        <v>55</v>
      </c>
      <c r="E14" s="11">
        <v>1</v>
      </c>
      <c r="F14" s="12" t="s">
        <v>28</v>
      </c>
      <c r="G14" s="11">
        <v>10</v>
      </c>
      <c r="H14" s="12" t="s">
        <v>34</v>
      </c>
      <c r="I14" s="24">
        <v>588</v>
      </c>
      <c r="J14" s="24">
        <f t="shared" ref="J14:J15" si="0">I14*G14</f>
        <v>5880</v>
      </c>
      <c r="K14" s="26"/>
    </row>
    <row r="15" spans="2:11" ht="17.149999999999999" customHeight="1" x14ac:dyDescent="0.25">
      <c r="B15" s="46"/>
      <c r="C15" s="9"/>
      <c r="D15" s="10" t="s">
        <v>56</v>
      </c>
      <c r="E15" s="11">
        <v>1</v>
      </c>
      <c r="F15" s="12" t="s">
        <v>28</v>
      </c>
      <c r="G15" s="11">
        <v>10</v>
      </c>
      <c r="H15" s="12" t="s">
        <v>34</v>
      </c>
      <c r="I15" s="24">
        <v>1300</v>
      </c>
      <c r="J15" s="24">
        <f t="shared" si="0"/>
        <v>13000</v>
      </c>
      <c r="K15" s="26"/>
    </row>
    <row r="16" spans="2:11" ht="17.149999999999999" customHeight="1" x14ac:dyDescent="0.25">
      <c r="B16" s="47"/>
      <c r="C16" s="9"/>
      <c r="D16" s="10" t="s">
        <v>57</v>
      </c>
      <c r="E16" s="11">
        <v>2</v>
      </c>
      <c r="F16" s="12" t="s">
        <v>35</v>
      </c>
      <c r="G16" s="11">
        <v>10</v>
      </c>
      <c r="H16" s="12" t="s">
        <v>34</v>
      </c>
      <c r="I16" s="24">
        <v>950</v>
      </c>
      <c r="J16" s="24">
        <f>I16*G16*E16</f>
        <v>19000</v>
      </c>
      <c r="K16" s="26"/>
    </row>
    <row r="17" spans="2:11" ht="17.149999999999999" customHeight="1" x14ac:dyDescent="0.25">
      <c r="B17" s="14" t="s">
        <v>58</v>
      </c>
      <c r="C17" s="9"/>
      <c r="D17" s="10"/>
      <c r="E17" s="11">
        <v>10</v>
      </c>
      <c r="F17" s="12" t="s">
        <v>18</v>
      </c>
      <c r="G17" s="11">
        <v>10</v>
      </c>
      <c r="H17" s="12" t="s">
        <v>15</v>
      </c>
      <c r="I17" s="24">
        <v>100</v>
      </c>
      <c r="J17" s="27">
        <f>I17*G17*E17</f>
        <v>10000</v>
      </c>
      <c r="K17" s="25" t="s">
        <v>59</v>
      </c>
    </row>
    <row r="18" spans="2:11" ht="15" x14ac:dyDescent="0.25">
      <c r="B18" s="45" t="s">
        <v>60</v>
      </c>
      <c r="C18" s="14"/>
      <c r="D18" s="10" t="s">
        <v>61</v>
      </c>
      <c r="E18" s="17">
        <v>10</v>
      </c>
      <c r="F18" s="15" t="s">
        <v>18</v>
      </c>
      <c r="G18" s="16">
        <v>1</v>
      </c>
      <c r="H18" s="15" t="s">
        <v>19</v>
      </c>
      <c r="I18" s="27">
        <v>135</v>
      </c>
      <c r="J18" s="27">
        <f>I18*G18*E18</f>
        <v>1350</v>
      </c>
      <c r="K18" s="28"/>
    </row>
    <row r="19" spans="2:11" ht="15" x14ac:dyDescent="0.25">
      <c r="B19" s="46"/>
      <c r="C19" s="14"/>
      <c r="D19" s="10" t="s">
        <v>62</v>
      </c>
      <c r="E19" s="17">
        <v>10</v>
      </c>
      <c r="F19" s="15" t="s">
        <v>18</v>
      </c>
      <c r="G19" s="16">
        <v>1</v>
      </c>
      <c r="H19" s="15" t="s">
        <v>19</v>
      </c>
      <c r="I19" s="27">
        <v>78</v>
      </c>
      <c r="J19" s="27">
        <f t="shared" ref="J19:J21" si="1">I19*G19*E19</f>
        <v>780</v>
      </c>
      <c r="K19" s="28"/>
    </row>
    <row r="20" spans="2:11" ht="15" x14ac:dyDescent="0.25">
      <c r="B20" s="46"/>
      <c r="C20" s="14"/>
      <c r="D20" s="10" t="s">
        <v>63</v>
      </c>
      <c r="E20" s="17">
        <v>10</v>
      </c>
      <c r="F20" s="15" t="s">
        <v>18</v>
      </c>
      <c r="G20" s="16">
        <v>1</v>
      </c>
      <c r="H20" s="15" t="s">
        <v>19</v>
      </c>
      <c r="I20" s="27">
        <v>200</v>
      </c>
      <c r="J20" s="27">
        <f t="shared" si="1"/>
        <v>2000</v>
      </c>
      <c r="K20" s="28"/>
    </row>
    <row r="21" spans="2:11" ht="15" x14ac:dyDescent="0.25">
      <c r="B21" s="46"/>
      <c r="C21" s="14"/>
      <c r="D21" s="10" t="s">
        <v>64</v>
      </c>
      <c r="E21" s="17">
        <v>10</v>
      </c>
      <c r="F21" s="15" t="s">
        <v>18</v>
      </c>
      <c r="G21" s="16">
        <v>1</v>
      </c>
      <c r="H21" s="15" t="s">
        <v>19</v>
      </c>
      <c r="I21" s="27">
        <v>145</v>
      </c>
      <c r="J21" s="27">
        <f t="shared" si="1"/>
        <v>1450</v>
      </c>
      <c r="K21" s="28"/>
    </row>
    <row r="22" spans="2:11" ht="15" x14ac:dyDescent="0.25">
      <c r="B22" s="45" t="s">
        <v>24</v>
      </c>
      <c r="C22" s="48" t="s">
        <v>25</v>
      </c>
      <c r="D22" s="10" t="s">
        <v>65</v>
      </c>
      <c r="E22" s="17">
        <v>3</v>
      </c>
      <c r="F22" s="15" t="s">
        <v>27</v>
      </c>
      <c r="G22" s="16">
        <v>1</v>
      </c>
      <c r="H22" s="15" t="s">
        <v>19</v>
      </c>
      <c r="I22" s="29">
        <v>4000</v>
      </c>
      <c r="J22" s="29">
        <f t="shared" ref="J22:J27" si="2">E22*G22*I22</f>
        <v>12000</v>
      </c>
      <c r="K22" s="30" t="s">
        <v>66</v>
      </c>
    </row>
    <row r="23" spans="2:11" ht="15" x14ac:dyDescent="0.25">
      <c r="B23" s="46"/>
      <c r="C23" s="48"/>
      <c r="D23" s="10" t="s">
        <v>67</v>
      </c>
      <c r="E23" s="17">
        <v>3</v>
      </c>
      <c r="F23" s="15" t="s">
        <v>27</v>
      </c>
      <c r="G23" s="16">
        <v>1</v>
      </c>
      <c r="H23" s="15" t="s">
        <v>19</v>
      </c>
      <c r="I23" s="29">
        <v>1500</v>
      </c>
      <c r="J23" s="29">
        <f t="shared" si="2"/>
        <v>4500</v>
      </c>
      <c r="K23" s="30" t="s">
        <v>68</v>
      </c>
    </row>
    <row r="24" spans="2:11" ht="15" x14ac:dyDescent="0.25">
      <c r="B24" s="46"/>
      <c r="C24" s="48"/>
      <c r="D24" s="10" t="s">
        <v>69</v>
      </c>
      <c r="E24" s="17">
        <v>5</v>
      </c>
      <c r="F24" s="15" t="s">
        <v>28</v>
      </c>
      <c r="G24" s="16">
        <v>1</v>
      </c>
      <c r="H24" s="15" t="s">
        <v>18</v>
      </c>
      <c r="I24" s="29">
        <v>800</v>
      </c>
      <c r="J24" s="29">
        <f t="shared" si="2"/>
        <v>4000</v>
      </c>
      <c r="K24" s="30"/>
    </row>
    <row r="25" spans="2:11" ht="15" x14ac:dyDescent="0.25">
      <c r="B25" s="46"/>
      <c r="C25" s="48"/>
      <c r="D25" s="10" t="s">
        <v>70</v>
      </c>
      <c r="E25" s="17">
        <v>1</v>
      </c>
      <c r="F25" s="15" t="s">
        <v>34</v>
      </c>
      <c r="G25" s="16">
        <v>4</v>
      </c>
      <c r="H25" s="15" t="s">
        <v>35</v>
      </c>
      <c r="I25" s="29">
        <v>200</v>
      </c>
      <c r="J25" s="29">
        <f t="shared" si="2"/>
        <v>800</v>
      </c>
      <c r="K25" s="30"/>
    </row>
    <row r="26" spans="2:11" ht="15" x14ac:dyDescent="0.25">
      <c r="B26" s="46"/>
      <c r="C26" s="48"/>
      <c r="D26" s="10" t="s">
        <v>71</v>
      </c>
      <c r="E26" s="17">
        <v>1</v>
      </c>
      <c r="F26" s="15" t="s">
        <v>18</v>
      </c>
      <c r="G26" s="16">
        <v>5</v>
      </c>
      <c r="H26" s="15" t="s">
        <v>28</v>
      </c>
      <c r="I26" s="29">
        <v>100</v>
      </c>
      <c r="J26" s="29">
        <f t="shared" si="2"/>
        <v>500</v>
      </c>
      <c r="K26" s="30"/>
    </row>
    <row r="27" spans="2:11" ht="15" x14ac:dyDescent="0.25">
      <c r="B27" s="47"/>
      <c r="C27" s="14" t="s">
        <v>40</v>
      </c>
      <c r="D27" s="18" t="s">
        <v>72</v>
      </c>
      <c r="E27" s="19">
        <v>1</v>
      </c>
      <c r="F27" s="15" t="s">
        <v>27</v>
      </c>
      <c r="G27" s="19">
        <v>1</v>
      </c>
      <c r="H27" s="20" t="s">
        <v>19</v>
      </c>
      <c r="I27" s="31">
        <v>500</v>
      </c>
      <c r="J27" s="31">
        <f t="shared" si="2"/>
        <v>500</v>
      </c>
      <c r="K27" s="32"/>
    </row>
    <row r="28" spans="2:11" ht="25" customHeight="1" x14ac:dyDescent="0.25">
      <c r="B28" s="39" t="s">
        <v>42</v>
      </c>
      <c r="C28" s="40"/>
      <c r="D28" s="40"/>
      <c r="E28" s="40"/>
      <c r="F28" s="40"/>
      <c r="G28" s="40"/>
      <c r="H28" s="40"/>
      <c r="I28" s="40"/>
      <c r="J28" s="33">
        <f>SUM(J12:J27)</f>
        <v>123644</v>
      </c>
      <c r="K28" s="34"/>
    </row>
    <row r="29" spans="2:11" ht="25" customHeight="1" x14ac:dyDescent="0.25">
      <c r="B29" s="39" t="s">
        <v>43</v>
      </c>
      <c r="C29" s="40"/>
      <c r="D29" s="40"/>
      <c r="E29" s="40"/>
      <c r="F29" s="40"/>
      <c r="G29" s="40"/>
      <c r="H29" s="40"/>
      <c r="I29" s="40"/>
      <c r="J29" s="33">
        <f>J28*0.1</f>
        <v>12364.4</v>
      </c>
      <c r="K29" s="34"/>
    </row>
    <row r="30" spans="2:11" ht="25" customHeight="1" x14ac:dyDescent="0.25">
      <c r="B30" s="39" t="s">
        <v>44</v>
      </c>
      <c r="C30" s="40"/>
      <c r="D30" s="40"/>
      <c r="E30" s="40"/>
      <c r="F30" s="40"/>
      <c r="G30" s="40"/>
      <c r="H30" s="40"/>
      <c r="I30" s="40"/>
      <c r="J30" s="33">
        <f>(J28+J29)*0.06</f>
        <v>8160.5039999999999</v>
      </c>
      <c r="K30" s="34"/>
    </row>
    <row r="31" spans="2:11" ht="25" customHeight="1" x14ac:dyDescent="0.25">
      <c r="B31" s="39" t="s">
        <v>45</v>
      </c>
      <c r="C31" s="40"/>
      <c r="D31" s="40"/>
      <c r="E31" s="40"/>
      <c r="F31" s="40"/>
      <c r="G31" s="40"/>
      <c r="H31" s="40"/>
      <c r="I31" s="40"/>
      <c r="J31" s="33">
        <f>J28+J29+J30</f>
        <v>144168.90400000001</v>
      </c>
      <c r="K31" s="34"/>
    </row>
    <row r="32" spans="2:11" ht="20" customHeight="1" x14ac:dyDescent="0.25">
      <c r="E32" s="21"/>
      <c r="F32" s="1"/>
      <c r="G32" s="21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31:I31"/>
    <mergeCell ref="B12:B13"/>
    <mergeCell ref="B14:B16"/>
    <mergeCell ref="B18:B21"/>
    <mergeCell ref="B22:B27"/>
    <mergeCell ref="C22:C26"/>
    <mergeCell ref="B28:I28"/>
    <mergeCell ref="K10:K11"/>
    <mergeCell ref="B10:C11"/>
    <mergeCell ref="B1:K4"/>
    <mergeCell ref="B29:I29"/>
    <mergeCell ref="B30:I30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9"/>
  <sheetViews>
    <sheetView zoomScale="94" zoomScaleNormal="94" workbookViewId="0">
      <selection activeCell="D14" sqref="D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4" customWidth="1"/>
    <col min="10" max="10" width="17.81640625" style="4" customWidth="1"/>
    <col min="11" max="11" width="28.269531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1" ht="18" customHeight="1" x14ac:dyDescent="0.25">
      <c r="B5" s="41" t="s">
        <v>1</v>
      </c>
      <c r="C5" s="41"/>
      <c r="D5" s="42"/>
      <c r="E5" s="42"/>
      <c r="F5" s="5"/>
      <c r="G5" s="5"/>
      <c r="H5" s="5"/>
      <c r="I5" s="22"/>
      <c r="J5" s="22"/>
      <c r="K5" s="5"/>
    </row>
    <row r="6" spans="2:11" ht="18" customHeight="1" x14ac:dyDescent="0.25">
      <c r="B6" s="41" t="s">
        <v>2</v>
      </c>
      <c r="C6" s="41"/>
      <c r="D6" s="43" t="s">
        <v>47</v>
      </c>
      <c r="E6" s="44"/>
      <c r="F6" s="5"/>
      <c r="G6" s="5"/>
      <c r="H6" s="5"/>
      <c r="I6" s="22"/>
      <c r="J6" s="22"/>
      <c r="K6" s="5"/>
    </row>
    <row r="7" spans="2:11" ht="18" customHeight="1" x14ac:dyDescent="0.25">
      <c r="B7" s="41" t="s">
        <v>3</v>
      </c>
      <c r="C7" s="41"/>
      <c r="D7" s="42" t="s">
        <v>48</v>
      </c>
      <c r="E7" s="42"/>
      <c r="F7" s="5"/>
      <c r="G7" s="5"/>
      <c r="H7" s="5"/>
      <c r="I7" s="22"/>
      <c r="J7" s="22"/>
      <c r="K7" s="5"/>
    </row>
    <row r="8" spans="2:11" ht="18" customHeight="1" x14ac:dyDescent="0.25">
      <c r="B8" s="41" t="s">
        <v>5</v>
      </c>
      <c r="C8" s="41"/>
      <c r="D8" s="42" t="s">
        <v>49</v>
      </c>
      <c r="E8" s="42"/>
      <c r="F8" s="5"/>
      <c r="G8" s="5"/>
      <c r="H8" s="5"/>
      <c r="I8" s="22"/>
      <c r="J8" s="22"/>
      <c r="K8" s="5"/>
    </row>
    <row r="9" spans="2:11" ht="18" customHeight="1" x14ac:dyDescent="0.25">
      <c r="B9" s="5"/>
      <c r="C9" s="5"/>
      <c r="D9" s="5"/>
      <c r="E9" s="5"/>
      <c r="F9" s="5"/>
      <c r="G9" s="5"/>
      <c r="H9" s="5"/>
      <c r="I9" s="22"/>
      <c r="J9" s="22"/>
      <c r="K9" s="5"/>
    </row>
    <row r="10" spans="2:11" ht="17.5" customHeight="1" x14ac:dyDescent="0.25">
      <c r="B10" s="37" t="s">
        <v>7</v>
      </c>
      <c r="C10" s="37"/>
      <c r="D10" s="37" t="s">
        <v>8</v>
      </c>
      <c r="E10" s="49" t="s">
        <v>9</v>
      </c>
      <c r="F10" s="36"/>
      <c r="G10" s="36"/>
      <c r="H10" s="36"/>
      <c r="I10" s="50" t="s">
        <v>9</v>
      </c>
      <c r="J10" s="50"/>
      <c r="K10" s="36" t="s">
        <v>10</v>
      </c>
    </row>
    <row r="11" spans="2:11" ht="17.149999999999999" customHeight="1" x14ac:dyDescent="0.25">
      <c r="B11" s="37"/>
      <c r="C11" s="37"/>
      <c r="D11" s="51"/>
      <c r="E11" s="7" t="s">
        <v>11</v>
      </c>
      <c r="F11" s="8" t="s">
        <v>12</v>
      </c>
      <c r="G11" s="7" t="s">
        <v>11</v>
      </c>
      <c r="H11" s="8" t="s">
        <v>12</v>
      </c>
      <c r="I11" s="23" t="s">
        <v>13</v>
      </c>
      <c r="J11" s="23" t="s">
        <v>14</v>
      </c>
      <c r="K11" s="36"/>
    </row>
    <row r="12" spans="2:11" ht="17.149999999999999" customHeight="1" x14ac:dyDescent="0.25">
      <c r="B12" s="45" t="s">
        <v>50</v>
      </c>
      <c r="C12" s="9"/>
      <c r="D12" s="10" t="s">
        <v>51</v>
      </c>
      <c r="E12" s="11">
        <v>1</v>
      </c>
      <c r="F12" s="12" t="s">
        <v>18</v>
      </c>
      <c r="G12" s="11">
        <v>9</v>
      </c>
      <c r="H12" s="12" t="s">
        <v>19</v>
      </c>
      <c r="I12" s="24">
        <v>5330</v>
      </c>
      <c r="J12" s="24">
        <f>I12*G12</f>
        <v>47970</v>
      </c>
      <c r="K12" s="25" t="s">
        <v>52</v>
      </c>
    </row>
    <row r="13" spans="2:11" ht="17.149999999999999" customHeight="1" x14ac:dyDescent="0.25">
      <c r="B13" s="47"/>
      <c r="C13" s="9"/>
      <c r="D13" s="10" t="s">
        <v>53</v>
      </c>
      <c r="E13" s="11">
        <v>1</v>
      </c>
      <c r="F13" s="12" t="s">
        <v>18</v>
      </c>
      <c r="G13" s="11">
        <v>1</v>
      </c>
      <c r="H13" s="12" t="s">
        <v>19</v>
      </c>
      <c r="I13" s="24">
        <f>2510+2970</f>
        <v>5480</v>
      </c>
      <c r="J13" s="24">
        <f>I13*G13</f>
        <v>5480</v>
      </c>
      <c r="K13" s="25" t="s">
        <v>52</v>
      </c>
    </row>
    <row r="14" spans="2:11" ht="17.149999999999999" customHeight="1" x14ac:dyDescent="0.25">
      <c r="B14" s="45" t="s">
        <v>54</v>
      </c>
      <c r="C14" s="9"/>
      <c r="D14" s="10" t="s">
        <v>73</v>
      </c>
      <c r="E14" s="11">
        <v>1</v>
      </c>
      <c r="F14" s="12" t="s">
        <v>28</v>
      </c>
      <c r="G14" s="11">
        <v>8</v>
      </c>
      <c r="H14" s="12" t="s">
        <v>34</v>
      </c>
      <c r="I14" s="24">
        <v>800</v>
      </c>
      <c r="J14" s="24">
        <f>I14*G14</f>
        <v>6400</v>
      </c>
      <c r="K14" s="25" t="s">
        <v>74</v>
      </c>
    </row>
    <row r="15" spans="2:11" ht="17.149999999999999" customHeight="1" x14ac:dyDescent="0.25">
      <c r="B15" s="46"/>
      <c r="C15" s="9"/>
      <c r="D15" s="10" t="s">
        <v>56</v>
      </c>
      <c r="E15" s="11">
        <v>1</v>
      </c>
      <c r="F15" s="12" t="s">
        <v>28</v>
      </c>
      <c r="G15" s="11">
        <v>8</v>
      </c>
      <c r="H15" s="12" t="s">
        <v>34</v>
      </c>
      <c r="I15" s="24">
        <v>1300</v>
      </c>
      <c r="J15" s="24">
        <f t="shared" ref="J15" si="0">I15*G15</f>
        <v>10400</v>
      </c>
      <c r="K15" s="26"/>
    </row>
    <row r="16" spans="2:11" ht="17.149999999999999" customHeight="1" x14ac:dyDescent="0.25">
      <c r="B16" s="46"/>
      <c r="C16" s="9"/>
      <c r="D16" s="10" t="s">
        <v>75</v>
      </c>
      <c r="E16" s="11">
        <v>2</v>
      </c>
      <c r="F16" s="12" t="s">
        <v>35</v>
      </c>
      <c r="G16" s="11">
        <v>8</v>
      </c>
      <c r="H16" s="12" t="s">
        <v>34</v>
      </c>
      <c r="I16" s="24">
        <v>780</v>
      </c>
      <c r="J16" s="24">
        <f>I16*G16*E16</f>
        <v>12480</v>
      </c>
      <c r="K16" s="26"/>
    </row>
    <row r="17" spans="2:11" ht="17.149999999999999" customHeight="1" x14ac:dyDescent="0.25">
      <c r="B17" s="47"/>
      <c r="C17" s="9"/>
      <c r="D17" s="10" t="s">
        <v>57</v>
      </c>
      <c r="E17" s="11">
        <v>2</v>
      </c>
      <c r="F17" s="12" t="s">
        <v>35</v>
      </c>
      <c r="G17" s="11">
        <v>8</v>
      </c>
      <c r="H17" s="12" t="s">
        <v>34</v>
      </c>
      <c r="I17" s="24">
        <v>0</v>
      </c>
      <c r="J17" s="24">
        <f>I17*G17*E17</f>
        <v>0</v>
      </c>
      <c r="K17" s="26"/>
    </row>
    <row r="18" spans="2:11" ht="17.149999999999999" customHeight="1" x14ac:dyDescent="0.25">
      <c r="B18" s="14" t="s">
        <v>58</v>
      </c>
      <c r="C18" s="9"/>
      <c r="D18" s="10"/>
      <c r="E18" s="11">
        <v>10</v>
      </c>
      <c r="F18" s="12" t="s">
        <v>18</v>
      </c>
      <c r="G18" s="11">
        <v>13</v>
      </c>
      <c r="H18" s="12" t="s">
        <v>15</v>
      </c>
      <c r="I18" s="24">
        <v>150</v>
      </c>
      <c r="J18" s="27">
        <f>I18*G18*E18</f>
        <v>19500</v>
      </c>
      <c r="K18" s="25" t="s">
        <v>59</v>
      </c>
    </row>
    <row r="19" spans="2:11" ht="15" x14ac:dyDescent="0.25">
      <c r="B19" s="45" t="s">
        <v>60</v>
      </c>
      <c r="C19" s="14"/>
      <c r="D19" s="10" t="s">
        <v>61</v>
      </c>
      <c r="E19" s="17">
        <v>10</v>
      </c>
      <c r="F19" s="15" t="s">
        <v>18</v>
      </c>
      <c r="G19" s="16">
        <v>1</v>
      </c>
      <c r="H19" s="15" t="s">
        <v>19</v>
      </c>
      <c r="I19" s="27">
        <v>135</v>
      </c>
      <c r="J19" s="27">
        <f>I19*G19*E19</f>
        <v>1350</v>
      </c>
      <c r="K19" s="28"/>
    </row>
    <row r="20" spans="2:11" ht="15" x14ac:dyDescent="0.25">
      <c r="B20" s="46"/>
      <c r="C20" s="14"/>
      <c r="D20" s="10" t="s">
        <v>62</v>
      </c>
      <c r="E20" s="17">
        <v>10</v>
      </c>
      <c r="F20" s="15" t="s">
        <v>18</v>
      </c>
      <c r="G20" s="16">
        <v>1</v>
      </c>
      <c r="H20" s="15" t="s">
        <v>19</v>
      </c>
      <c r="I20" s="27">
        <v>78</v>
      </c>
      <c r="J20" s="27">
        <f t="shared" ref="J20:J22" si="1">I20*G20*E20</f>
        <v>780</v>
      </c>
      <c r="K20" s="28"/>
    </row>
    <row r="21" spans="2:11" ht="15" x14ac:dyDescent="0.25">
      <c r="B21" s="46"/>
      <c r="C21" s="14"/>
      <c r="D21" s="10" t="s">
        <v>63</v>
      </c>
      <c r="E21" s="17">
        <v>10</v>
      </c>
      <c r="F21" s="15" t="s">
        <v>18</v>
      </c>
      <c r="G21" s="16">
        <v>1</v>
      </c>
      <c r="H21" s="15" t="s">
        <v>19</v>
      </c>
      <c r="I21" s="27">
        <v>200</v>
      </c>
      <c r="J21" s="27">
        <f t="shared" si="1"/>
        <v>2000</v>
      </c>
      <c r="K21" s="28"/>
    </row>
    <row r="22" spans="2:11" ht="15" x14ac:dyDescent="0.25">
      <c r="B22" s="46"/>
      <c r="C22" s="14"/>
      <c r="D22" s="10" t="s">
        <v>64</v>
      </c>
      <c r="E22" s="17">
        <v>10</v>
      </c>
      <c r="F22" s="15" t="s">
        <v>18</v>
      </c>
      <c r="G22" s="16">
        <v>1</v>
      </c>
      <c r="H22" s="15" t="s">
        <v>19</v>
      </c>
      <c r="I22" s="27">
        <v>145</v>
      </c>
      <c r="J22" s="27">
        <f t="shared" si="1"/>
        <v>1450</v>
      </c>
      <c r="K22" s="28"/>
    </row>
    <row r="23" spans="2:11" ht="15" x14ac:dyDescent="0.25">
      <c r="B23" s="45" t="s">
        <v>24</v>
      </c>
      <c r="C23" s="48" t="s">
        <v>25</v>
      </c>
      <c r="D23" s="10" t="s">
        <v>65</v>
      </c>
      <c r="E23" s="17">
        <v>3</v>
      </c>
      <c r="F23" s="15" t="s">
        <v>27</v>
      </c>
      <c r="G23" s="16">
        <v>1</v>
      </c>
      <c r="H23" s="15" t="s">
        <v>19</v>
      </c>
      <c r="I23" s="29">
        <v>4000</v>
      </c>
      <c r="J23" s="29">
        <f t="shared" ref="J23:J29" si="2">E23*G23*I23</f>
        <v>12000</v>
      </c>
      <c r="K23" s="30" t="s">
        <v>66</v>
      </c>
    </row>
    <row r="24" spans="2:11" ht="15" x14ac:dyDescent="0.25">
      <c r="B24" s="46"/>
      <c r="C24" s="48"/>
      <c r="D24" s="10" t="s">
        <v>67</v>
      </c>
      <c r="E24" s="17">
        <v>3</v>
      </c>
      <c r="F24" s="15" t="s">
        <v>27</v>
      </c>
      <c r="G24" s="16">
        <v>1</v>
      </c>
      <c r="H24" s="15" t="s">
        <v>19</v>
      </c>
      <c r="I24" s="29">
        <v>1500</v>
      </c>
      <c r="J24" s="29">
        <f t="shared" si="2"/>
        <v>4500</v>
      </c>
      <c r="K24" s="30" t="s">
        <v>68</v>
      </c>
    </row>
    <row r="25" spans="2:11" ht="15" x14ac:dyDescent="0.25">
      <c r="B25" s="46"/>
      <c r="C25" s="48"/>
      <c r="D25" s="10" t="s">
        <v>76</v>
      </c>
      <c r="E25" s="17">
        <v>5</v>
      </c>
      <c r="F25" s="15" t="s">
        <v>28</v>
      </c>
      <c r="G25" s="16">
        <v>1</v>
      </c>
      <c r="H25" s="15" t="s">
        <v>18</v>
      </c>
      <c r="I25" s="29">
        <v>800</v>
      </c>
      <c r="J25" s="29">
        <f t="shared" ref="J25" si="3">E25*G25*I25</f>
        <v>4000</v>
      </c>
      <c r="K25" s="30"/>
    </row>
    <row r="26" spans="2:11" ht="15" x14ac:dyDescent="0.25">
      <c r="B26" s="46"/>
      <c r="C26" s="48"/>
      <c r="D26" s="10" t="s">
        <v>69</v>
      </c>
      <c r="E26" s="17">
        <v>5</v>
      </c>
      <c r="F26" s="15" t="s">
        <v>28</v>
      </c>
      <c r="G26" s="16">
        <v>1</v>
      </c>
      <c r="H26" s="15" t="s">
        <v>18</v>
      </c>
      <c r="I26" s="29">
        <v>800</v>
      </c>
      <c r="J26" s="29">
        <f t="shared" si="2"/>
        <v>4000</v>
      </c>
      <c r="K26" s="30"/>
    </row>
    <row r="27" spans="2:11" ht="15" x14ac:dyDescent="0.25">
      <c r="B27" s="46"/>
      <c r="C27" s="48"/>
      <c r="D27" s="10" t="s">
        <v>77</v>
      </c>
      <c r="E27" s="17">
        <v>1</v>
      </c>
      <c r="F27" s="15" t="s">
        <v>34</v>
      </c>
      <c r="G27" s="16">
        <v>4</v>
      </c>
      <c r="H27" s="15" t="s">
        <v>35</v>
      </c>
      <c r="I27" s="29">
        <v>300</v>
      </c>
      <c r="J27" s="29">
        <f t="shared" si="2"/>
        <v>1200</v>
      </c>
      <c r="K27" s="30"/>
    </row>
    <row r="28" spans="2:11" ht="15" x14ac:dyDescent="0.25">
      <c r="B28" s="46"/>
      <c r="C28" s="48"/>
      <c r="D28" s="10" t="s">
        <v>78</v>
      </c>
      <c r="E28" s="17">
        <v>5</v>
      </c>
      <c r="F28" s="15" t="s">
        <v>28</v>
      </c>
      <c r="G28" s="16">
        <v>2</v>
      </c>
      <c r="H28" s="15" t="s">
        <v>18</v>
      </c>
      <c r="I28" s="29">
        <v>100</v>
      </c>
      <c r="J28" s="29">
        <f t="shared" si="2"/>
        <v>1000</v>
      </c>
      <c r="K28" s="30"/>
    </row>
    <row r="29" spans="2:11" ht="15" x14ac:dyDescent="0.25">
      <c r="B29" s="47"/>
      <c r="C29" s="14" t="s">
        <v>40</v>
      </c>
      <c r="D29" s="18" t="s">
        <v>79</v>
      </c>
      <c r="E29" s="19">
        <v>1</v>
      </c>
      <c r="F29" s="15" t="s">
        <v>27</v>
      </c>
      <c r="G29" s="19">
        <v>1</v>
      </c>
      <c r="H29" s="20" t="s">
        <v>19</v>
      </c>
      <c r="I29" s="31">
        <v>1000</v>
      </c>
      <c r="J29" s="31">
        <f t="shared" si="2"/>
        <v>1000</v>
      </c>
      <c r="K29" s="32"/>
    </row>
    <row r="30" spans="2:11" ht="25" customHeight="1" x14ac:dyDescent="0.25">
      <c r="B30" s="39" t="s">
        <v>42</v>
      </c>
      <c r="C30" s="40"/>
      <c r="D30" s="40"/>
      <c r="E30" s="40"/>
      <c r="F30" s="40"/>
      <c r="G30" s="40"/>
      <c r="H30" s="40"/>
      <c r="I30" s="40"/>
      <c r="J30" s="33">
        <f>SUM(J12:J29)</f>
        <v>135510</v>
      </c>
      <c r="K30" s="34"/>
    </row>
    <row r="31" spans="2:11" ht="25" customHeight="1" x14ac:dyDescent="0.25">
      <c r="B31" s="39" t="s">
        <v>43</v>
      </c>
      <c r="C31" s="40"/>
      <c r="D31" s="40"/>
      <c r="E31" s="40"/>
      <c r="F31" s="40"/>
      <c r="G31" s="40"/>
      <c r="H31" s="40"/>
      <c r="I31" s="40"/>
      <c r="J31" s="33">
        <f>J30*0.1</f>
        <v>13551</v>
      </c>
      <c r="K31" s="34"/>
    </row>
    <row r="32" spans="2:11" ht="25" customHeight="1" x14ac:dyDescent="0.25">
      <c r="B32" s="39" t="s">
        <v>44</v>
      </c>
      <c r="C32" s="40"/>
      <c r="D32" s="40"/>
      <c r="E32" s="40"/>
      <c r="F32" s="40"/>
      <c r="G32" s="40"/>
      <c r="H32" s="40"/>
      <c r="I32" s="40"/>
      <c r="J32" s="33">
        <f>(J30+J31)*0.06</f>
        <v>8943.66</v>
      </c>
      <c r="K32" s="34"/>
    </row>
    <row r="33" spans="2:11" ht="25" customHeight="1" x14ac:dyDescent="0.25">
      <c r="B33" s="39" t="s">
        <v>45</v>
      </c>
      <c r="C33" s="40"/>
      <c r="D33" s="40"/>
      <c r="E33" s="40"/>
      <c r="F33" s="40"/>
      <c r="G33" s="40"/>
      <c r="H33" s="40"/>
      <c r="I33" s="40"/>
      <c r="J33" s="33">
        <f>J30+J31+J32</f>
        <v>158004.66</v>
      </c>
      <c r="K33" s="34"/>
    </row>
    <row r="34" spans="2:11" ht="20" customHeight="1" x14ac:dyDescent="0.25">
      <c r="E34" s="21"/>
      <c r="F34" s="1"/>
      <c r="G34" s="21"/>
      <c r="H34" s="1"/>
    </row>
    <row r="35" spans="2:11" ht="20" customHeight="1" x14ac:dyDescent="0.25"/>
    <row r="36" spans="2:11" ht="20" customHeight="1" x14ac:dyDescent="0.25"/>
    <row r="37" spans="2:11" ht="20" customHeight="1" x14ac:dyDescent="0.25"/>
    <row r="38" spans="2:11" ht="20" customHeight="1" x14ac:dyDescent="0.25"/>
    <row r="39" spans="2:11" ht="20" customHeight="1" x14ac:dyDescent="0.25"/>
  </sheetData>
  <mergeCells count="23">
    <mergeCell ref="B33:I33"/>
    <mergeCell ref="B12:B13"/>
    <mergeCell ref="B14:B17"/>
    <mergeCell ref="B19:B22"/>
    <mergeCell ref="B23:B29"/>
    <mergeCell ref="C23:C28"/>
    <mergeCell ref="B30:I30"/>
    <mergeCell ref="K10:K11"/>
    <mergeCell ref="B10:C11"/>
    <mergeCell ref="B1:K4"/>
    <mergeCell ref="B31:I31"/>
    <mergeCell ref="B32:I32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9"/>
  <sheetViews>
    <sheetView tabSelected="1" topLeftCell="A13" zoomScale="94" zoomScaleNormal="94" workbookViewId="0">
      <selection activeCell="H25" sqref="H25"/>
    </sheetView>
  </sheetViews>
  <sheetFormatPr defaultColWidth="9.453125" defaultRowHeight="12" customHeight="1" x14ac:dyDescent="0.25"/>
  <cols>
    <col min="1" max="1" width="6.36328125" style="1" customWidth="1"/>
    <col min="2" max="2" width="14" style="1" customWidth="1"/>
    <col min="3" max="3" width="56.453125" style="1" customWidth="1"/>
    <col min="4" max="4" width="5.54296875" style="2" customWidth="1"/>
    <col min="5" max="5" width="4" style="3" customWidth="1"/>
    <col min="6" max="6" width="5.26953125" style="2" customWidth="1"/>
    <col min="7" max="7" width="5.6328125" style="3" customWidth="1"/>
    <col min="8" max="8" width="14.36328125" style="4" customWidth="1"/>
    <col min="9" max="9" width="17.81640625" style="4" customWidth="1"/>
    <col min="10" max="10" width="28.26953125" style="1" customWidth="1"/>
    <col min="11" max="241" width="9.453125" style="1" customWidth="1"/>
    <col min="242" max="16384" width="9.453125" style="1"/>
  </cols>
  <sheetData>
    <row r="1" spans="2:10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</row>
    <row r="2" spans="2:10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</row>
    <row r="3" spans="2:10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</row>
    <row r="4" spans="2:10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</row>
    <row r="5" spans="2:10" ht="18" customHeight="1" x14ac:dyDescent="0.25">
      <c r="B5" s="6" t="s">
        <v>1</v>
      </c>
      <c r="C5" s="42"/>
      <c r="D5" s="42"/>
      <c r="E5" s="5"/>
      <c r="F5" s="5"/>
      <c r="G5" s="5"/>
      <c r="H5" s="22"/>
      <c r="I5" s="22"/>
      <c r="J5" s="5"/>
    </row>
    <row r="6" spans="2:10" ht="18" customHeight="1" x14ac:dyDescent="0.25">
      <c r="B6" s="6" t="s">
        <v>2</v>
      </c>
      <c r="C6" s="43" t="s">
        <v>91</v>
      </c>
      <c r="D6" s="44"/>
      <c r="E6" s="5"/>
      <c r="F6" s="5"/>
      <c r="G6" s="5"/>
      <c r="H6" s="22"/>
      <c r="I6" s="22"/>
      <c r="J6" s="5"/>
    </row>
    <row r="7" spans="2:10" ht="18" customHeight="1" x14ac:dyDescent="0.25">
      <c r="B7" s="6" t="s">
        <v>3</v>
      </c>
      <c r="C7" s="42" t="s">
        <v>90</v>
      </c>
      <c r="D7" s="42"/>
      <c r="E7" s="5"/>
      <c r="F7" s="5"/>
      <c r="G7" s="5"/>
      <c r="H7" s="22"/>
      <c r="I7" s="22"/>
      <c r="J7" s="5"/>
    </row>
    <row r="8" spans="2:10" ht="18" customHeight="1" x14ac:dyDescent="0.25">
      <c r="B8" s="6" t="s">
        <v>5</v>
      </c>
      <c r="C8" s="42" t="s">
        <v>49</v>
      </c>
      <c r="D8" s="42"/>
      <c r="E8" s="5"/>
      <c r="F8" s="5"/>
      <c r="G8" s="5"/>
      <c r="H8" s="22"/>
      <c r="I8" s="22"/>
      <c r="J8" s="5"/>
    </row>
    <row r="9" spans="2:10" ht="18" customHeight="1" x14ac:dyDescent="0.25">
      <c r="B9" s="5"/>
      <c r="C9" s="5"/>
      <c r="D9" s="5"/>
      <c r="E9" s="5"/>
      <c r="F9" s="5"/>
      <c r="G9" s="5"/>
      <c r="H9" s="22"/>
      <c r="I9" s="22"/>
      <c r="J9" s="5"/>
    </row>
    <row r="10" spans="2:10" ht="17.5" customHeight="1" x14ac:dyDescent="0.25">
      <c r="B10" s="37" t="s">
        <v>7</v>
      </c>
      <c r="C10" s="37" t="s">
        <v>8</v>
      </c>
      <c r="D10" s="49" t="s">
        <v>9</v>
      </c>
      <c r="E10" s="36"/>
      <c r="F10" s="36"/>
      <c r="G10" s="36"/>
      <c r="H10" s="50" t="s">
        <v>9</v>
      </c>
      <c r="I10" s="50"/>
      <c r="J10" s="36" t="s">
        <v>10</v>
      </c>
    </row>
    <row r="11" spans="2:10" ht="17.149999999999999" customHeight="1" x14ac:dyDescent="0.25">
      <c r="B11" s="37"/>
      <c r="C11" s="51"/>
      <c r="D11" s="7" t="s">
        <v>11</v>
      </c>
      <c r="E11" s="8" t="s">
        <v>12</v>
      </c>
      <c r="F11" s="7" t="s">
        <v>11</v>
      </c>
      <c r="G11" s="8" t="s">
        <v>12</v>
      </c>
      <c r="H11" s="23" t="s">
        <v>13</v>
      </c>
      <c r="I11" s="23" t="s">
        <v>14</v>
      </c>
      <c r="J11" s="36"/>
    </row>
    <row r="12" spans="2:10" ht="17.149999999999999" customHeight="1" x14ac:dyDescent="0.25">
      <c r="B12" s="45" t="s">
        <v>54</v>
      </c>
      <c r="C12" s="10" t="s">
        <v>100</v>
      </c>
      <c r="D12" s="11">
        <v>1</v>
      </c>
      <c r="E12" s="12" t="s">
        <v>28</v>
      </c>
      <c r="F12" s="11">
        <v>7</v>
      </c>
      <c r="G12" s="12" t="s">
        <v>34</v>
      </c>
      <c r="H12" s="24">
        <v>545</v>
      </c>
      <c r="I12" s="24">
        <f>H12*F12</f>
        <v>3815</v>
      </c>
      <c r="J12" s="25" t="s">
        <v>99</v>
      </c>
    </row>
    <row r="13" spans="2:10" ht="17.149999999999999" customHeight="1" x14ac:dyDescent="0.25">
      <c r="B13" s="46"/>
      <c r="C13" s="10" t="s">
        <v>88</v>
      </c>
      <c r="D13" s="11">
        <v>1</v>
      </c>
      <c r="E13" s="12" t="s">
        <v>28</v>
      </c>
      <c r="F13" s="11">
        <v>7</v>
      </c>
      <c r="G13" s="12" t="s">
        <v>34</v>
      </c>
      <c r="H13" s="24">
        <v>1765</v>
      </c>
      <c r="I13" s="24">
        <f>H13*F13</f>
        <v>12355</v>
      </c>
      <c r="J13" s="26"/>
    </row>
    <row r="14" spans="2:10" ht="17.149999999999999" customHeight="1" x14ac:dyDescent="0.25">
      <c r="B14" s="46"/>
      <c r="C14" s="10" t="s">
        <v>89</v>
      </c>
      <c r="D14" s="11">
        <v>2</v>
      </c>
      <c r="E14" s="12" t="s">
        <v>35</v>
      </c>
      <c r="F14" s="11">
        <v>7</v>
      </c>
      <c r="G14" s="12" t="s">
        <v>34</v>
      </c>
      <c r="H14" s="24">
        <v>1783</v>
      </c>
      <c r="I14" s="24">
        <f>H14*F14*D14</f>
        <v>24962</v>
      </c>
      <c r="J14" s="26"/>
    </row>
    <row r="15" spans="2:10" ht="17.149999999999999" customHeight="1" x14ac:dyDescent="0.25">
      <c r="B15" s="14" t="s">
        <v>58</v>
      </c>
      <c r="C15" s="10"/>
      <c r="D15" s="11">
        <v>11</v>
      </c>
      <c r="E15" s="12" t="s">
        <v>18</v>
      </c>
      <c r="F15" s="11">
        <v>9</v>
      </c>
      <c r="G15" s="12" t="s">
        <v>15</v>
      </c>
      <c r="H15" s="24">
        <v>150</v>
      </c>
      <c r="I15" s="27">
        <f t="shared" ref="I15:I19" si="0">H15*F15*D15</f>
        <v>14850</v>
      </c>
      <c r="J15" s="25"/>
    </row>
    <row r="16" spans="2:10" ht="15" x14ac:dyDescent="0.25">
      <c r="B16" s="45" t="s">
        <v>60</v>
      </c>
      <c r="C16" s="10" t="s">
        <v>61</v>
      </c>
      <c r="D16" s="11">
        <v>11</v>
      </c>
      <c r="E16" s="15" t="s">
        <v>18</v>
      </c>
      <c r="F16" s="16">
        <v>1</v>
      </c>
      <c r="G16" s="15" t="s">
        <v>19</v>
      </c>
      <c r="H16" s="27">
        <v>135</v>
      </c>
      <c r="I16" s="27">
        <f t="shared" si="0"/>
        <v>1485</v>
      </c>
      <c r="J16" s="28"/>
    </row>
    <row r="17" spans="2:10" ht="15" x14ac:dyDescent="0.25">
      <c r="B17" s="46"/>
      <c r="C17" s="10" t="s">
        <v>62</v>
      </c>
      <c r="D17" s="11">
        <v>11</v>
      </c>
      <c r="E17" s="15" t="s">
        <v>18</v>
      </c>
      <c r="F17" s="16">
        <v>1</v>
      </c>
      <c r="G17" s="15" t="s">
        <v>19</v>
      </c>
      <c r="H17" s="27">
        <v>78</v>
      </c>
      <c r="I17" s="27">
        <f t="shared" si="0"/>
        <v>858</v>
      </c>
      <c r="J17" s="28"/>
    </row>
    <row r="18" spans="2:10" ht="15" x14ac:dyDescent="0.25">
      <c r="B18" s="46"/>
      <c r="C18" s="10" t="s">
        <v>63</v>
      </c>
      <c r="D18" s="11">
        <v>11</v>
      </c>
      <c r="E18" s="15" t="s">
        <v>18</v>
      </c>
      <c r="F18" s="16">
        <v>1</v>
      </c>
      <c r="G18" s="15" t="s">
        <v>19</v>
      </c>
      <c r="H18" s="27">
        <v>200</v>
      </c>
      <c r="I18" s="27">
        <f t="shared" si="0"/>
        <v>2200</v>
      </c>
      <c r="J18" s="28"/>
    </row>
    <row r="19" spans="2:10" ht="15" x14ac:dyDescent="0.25">
      <c r="B19" s="46"/>
      <c r="C19" s="10" t="s">
        <v>64</v>
      </c>
      <c r="D19" s="11">
        <v>11</v>
      </c>
      <c r="E19" s="15" t="s">
        <v>18</v>
      </c>
      <c r="F19" s="16">
        <v>1</v>
      </c>
      <c r="G19" s="15" t="s">
        <v>19</v>
      </c>
      <c r="H19" s="27">
        <v>145</v>
      </c>
      <c r="I19" s="27">
        <f t="shared" si="0"/>
        <v>1595</v>
      </c>
      <c r="J19" s="28"/>
    </row>
    <row r="20" spans="2:10" ht="15" x14ac:dyDescent="0.25">
      <c r="B20" s="45" t="s">
        <v>24</v>
      </c>
      <c r="C20" s="35" t="s">
        <v>65</v>
      </c>
      <c r="D20" s="17">
        <v>3</v>
      </c>
      <c r="E20" s="15" t="s">
        <v>27</v>
      </c>
      <c r="F20" s="16">
        <v>1</v>
      </c>
      <c r="G20" s="15" t="s">
        <v>19</v>
      </c>
      <c r="H20" s="29">
        <v>4000</v>
      </c>
      <c r="I20" s="29">
        <f t="shared" ref="I20:I27" si="1">D20*F20*H20</f>
        <v>12000</v>
      </c>
      <c r="J20" s="30" t="s">
        <v>93</v>
      </c>
    </row>
    <row r="21" spans="2:10" ht="15" x14ac:dyDescent="0.25">
      <c r="B21" s="46"/>
      <c r="C21" s="35" t="s">
        <v>67</v>
      </c>
      <c r="D21" s="17">
        <v>3</v>
      </c>
      <c r="E21" s="15" t="s">
        <v>27</v>
      </c>
      <c r="F21" s="16">
        <v>1</v>
      </c>
      <c r="G21" s="15" t="s">
        <v>19</v>
      </c>
      <c r="H21" s="29">
        <v>1500</v>
      </c>
      <c r="I21" s="29">
        <f t="shared" si="1"/>
        <v>4500</v>
      </c>
      <c r="J21" s="30" t="s">
        <v>68</v>
      </c>
    </row>
    <row r="22" spans="2:10" ht="15" x14ac:dyDescent="0.25">
      <c r="B22" s="46"/>
      <c r="C22" s="35" t="s">
        <v>76</v>
      </c>
      <c r="D22" s="17">
        <v>5</v>
      </c>
      <c r="E22" s="15" t="s">
        <v>28</v>
      </c>
      <c r="F22" s="16">
        <v>1</v>
      </c>
      <c r="G22" s="15" t="s">
        <v>18</v>
      </c>
      <c r="H22" s="29">
        <v>800</v>
      </c>
      <c r="I22" s="29">
        <f t="shared" si="1"/>
        <v>4000</v>
      </c>
      <c r="J22" s="30"/>
    </row>
    <row r="23" spans="2:10" ht="15" x14ac:dyDescent="0.25">
      <c r="B23" s="46"/>
      <c r="C23" s="35" t="s">
        <v>69</v>
      </c>
      <c r="D23" s="17">
        <v>5</v>
      </c>
      <c r="E23" s="15" t="s">
        <v>28</v>
      </c>
      <c r="F23" s="16">
        <v>1</v>
      </c>
      <c r="G23" s="15" t="s">
        <v>18</v>
      </c>
      <c r="H23" s="29">
        <v>800</v>
      </c>
      <c r="I23" s="29">
        <f t="shared" si="1"/>
        <v>4000</v>
      </c>
      <c r="J23" s="30"/>
    </row>
    <row r="24" spans="2:10" ht="15" x14ac:dyDescent="0.25">
      <c r="B24" s="46"/>
      <c r="C24" s="10" t="s">
        <v>77</v>
      </c>
      <c r="D24" s="17">
        <v>1</v>
      </c>
      <c r="E24" s="15" t="s">
        <v>34</v>
      </c>
      <c r="F24" s="16">
        <v>4</v>
      </c>
      <c r="G24" s="15" t="s">
        <v>35</v>
      </c>
      <c r="H24" s="29">
        <v>300</v>
      </c>
      <c r="I24" s="29">
        <f t="shared" si="1"/>
        <v>1200</v>
      </c>
      <c r="J24" s="30"/>
    </row>
    <row r="25" spans="2:10" ht="15" x14ac:dyDescent="0.25">
      <c r="B25" s="46"/>
      <c r="C25" s="10" t="s">
        <v>78</v>
      </c>
      <c r="D25" s="17">
        <v>5</v>
      </c>
      <c r="E25" s="15" t="s">
        <v>28</v>
      </c>
      <c r="F25" s="16">
        <v>2</v>
      </c>
      <c r="G25" s="15" t="s">
        <v>18</v>
      </c>
      <c r="H25" s="29">
        <v>100</v>
      </c>
      <c r="I25" s="29">
        <f t="shared" si="1"/>
        <v>1000</v>
      </c>
      <c r="J25" s="30"/>
    </row>
    <row r="26" spans="2:10" ht="15" x14ac:dyDescent="0.25">
      <c r="B26" s="46"/>
      <c r="C26" s="10" t="s">
        <v>82</v>
      </c>
      <c r="D26" s="17">
        <v>1</v>
      </c>
      <c r="E26" s="15" t="s">
        <v>19</v>
      </c>
      <c r="F26" s="16">
        <v>11</v>
      </c>
      <c r="G26" s="15" t="s">
        <v>18</v>
      </c>
      <c r="H26" s="29">
        <v>80</v>
      </c>
      <c r="I26" s="29">
        <f t="shared" si="1"/>
        <v>880</v>
      </c>
      <c r="J26" s="30"/>
    </row>
    <row r="27" spans="2:10" ht="15" x14ac:dyDescent="0.25">
      <c r="B27" s="47"/>
      <c r="C27" s="18" t="s">
        <v>79</v>
      </c>
      <c r="D27" s="19">
        <v>1</v>
      </c>
      <c r="E27" s="15" t="s">
        <v>27</v>
      </c>
      <c r="F27" s="19">
        <v>1</v>
      </c>
      <c r="G27" s="20" t="s">
        <v>19</v>
      </c>
      <c r="H27" s="31">
        <v>1000</v>
      </c>
      <c r="I27" s="31">
        <f t="shared" si="1"/>
        <v>1000</v>
      </c>
      <c r="J27" s="32"/>
    </row>
    <row r="28" spans="2:10" ht="25" customHeight="1" x14ac:dyDescent="0.25">
      <c r="B28" s="39" t="s">
        <v>42</v>
      </c>
      <c r="C28" s="40"/>
      <c r="D28" s="40"/>
      <c r="E28" s="40"/>
      <c r="F28" s="40"/>
      <c r="G28" s="40"/>
      <c r="H28" s="40"/>
      <c r="I28" s="33">
        <f>SUM(I12:I27)</f>
        <v>90700</v>
      </c>
      <c r="J28" s="34"/>
    </row>
    <row r="29" spans="2:10" ht="25" customHeight="1" x14ac:dyDescent="0.25">
      <c r="B29" s="39" t="s">
        <v>43</v>
      </c>
      <c r="C29" s="40"/>
      <c r="D29" s="40"/>
      <c r="E29" s="40"/>
      <c r="F29" s="40"/>
      <c r="G29" s="40"/>
      <c r="H29" s="40"/>
      <c r="I29" s="33">
        <f>I28*0.1</f>
        <v>9070</v>
      </c>
      <c r="J29" s="34"/>
    </row>
    <row r="30" spans="2:10" ht="25" customHeight="1" x14ac:dyDescent="0.25">
      <c r="B30" s="39" t="s">
        <v>92</v>
      </c>
      <c r="C30" s="40"/>
      <c r="D30" s="40"/>
      <c r="E30" s="40"/>
      <c r="F30" s="40"/>
      <c r="G30" s="40"/>
      <c r="H30" s="40"/>
      <c r="I30" s="33">
        <f>I28+I29</f>
        <v>99770</v>
      </c>
      <c r="J30" s="34"/>
    </row>
    <row r="31" spans="2:10" ht="25" customHeight="1" x14ac:dyDescent="0.25">
      <c r="B31" s="39" t="s">
        <v>44</v>
      </c>
      <c r="C31" s="40"/>
      <c r="D31" s="40"/>
      <c r="E31" s="40"/>
      <c r="F31" s="40"/>
      <c r="G31" s="40"/>
      <c r="H31" s="40"/>
      <c r="I31" s="33">
        <f>(I28+I29)*0.06</f>
        <v>5986.2</v>
      </c>
      <c r="J31" s="34"/>
    </row>
    <row r="32" spans="2:10" ht="25" customHeight="1" x14ac:dyDescent="0.25">
      <c r="B32" s="39" t="s">
        <v>45</v>
      </c>
      <c r="C32" s="40"/>
      <c r="D32" s="40"/>
      <c r="E32" s="40"/>
      <c r="F32" s="40"/>
      <c r="G32" s="40"/>
      <c r="H32" s="40"/>
      <c r="I32" s="33">
        <f>I28+I29+I31</f>
        <v>105756.2</v>
      </c>
      <c r="J32" s="34"/>
    </row>
    <row r="33" spans="2:7" ht="20" customHeight="1" x14ac:dyDescent="0.25">
      <c r="D33" s="21"/>
      <c r="E33" s="1"/>
      <c r="F33" s="21"/>
      <c r="G33" s="1"/>
    </row>
    <row r="34" spans="2:7" ht="20" customHeight="1" x14ac:dyDescent="0.25">
      <c r="B34" s="1" t="s">
        <v>94</v>
      </c>
    </row>
    <row r="35" spans="2:7" ht="20" customHeight="1" x14ac:dyDescent="0.25">
      <c r="B35" s="1" t="s">
        <v>95</v>
      </c>
    </row>
    <row r="36" spans="2:7" ht="20" customHeight="1" x14ac:dyDescent="0.25"/>
    <row r="37" spans="2:7" ht="20" customHeight="1" x14ac:dyDescent="0.25">
      <c r="B37" s="1" t="s">
        <v>96</v>
      </c>
    </row>
    <row r="38" spans="2:7" ht="20" customHeight="1" x14ac:dyDescent="0.25">
      <c r="B38" s="1" t="s">
        <v>97</v>
      </c>
    </row>
    <row r="39" spans="2:7" ht="12" customHeight="1" x14ac:dyDescent="0.25">
      <c r="B39" s="1" t="s">
        <v>98</v>
      </c>
    </row>
  </sheetData>
  <mergeCells count="18">
    <mergeCell ref="B31:H31"/>
    <mergeCell ref="B32:H32"/>
    <mergeCell ref="B10:B11"/>
    <mergeCell ref="B12:B14"/>
    <mergeCell ref="B16:B19"/>
    <mergeCell ref="B20:B27"/>
    <mergeCell ref="C10:C11"/>
    <mergeCell ref="D10:G10"/>
    <mergeCell ref="B30:H30"/>
    <mergeCell ref="J10:J11"/>
    <mergeCell ref="B1:J4"/>
    <mergeCell ref="H10:I10"/>
    <mergeCell ref="B28:H28"/>
    <mergeCell ref="B29:H29"/>
    <mergeCell ref="C5:D5"/>
    <mergeCell ref="C6:D6"/>
    <mergeCell ref="C7:D7"/>
    <mergeCell ref="C8:D8"/>
  </mergeCells>
  <phoneticPr fontId="9" type="noConversion"/>
  <pageMargins left="0.156944444444444" right="0.156944444444444" top="0.62986111111111098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6"/>
  <sheetViews>
    <sheetView topLeftCell="A18" workbookViewId="0">
      <selection activeCell="L14" sqref="L14"/>
    </sheetView>
  </sheetViews>
  <sheetFormatPr defaultColWidth="9.453125" defaultRowHeight="12" customHeight="1" x14ac:dyDescent="0.25"/>
  <cols>
    <col min="1" max="1" width="6.36328125" style="1" customWidth="1"/>
    <col min="2" max="2" width="14" style="1" customWidth="1"/>
    <col min="3" max="3" width="56.453125" style="1" customWidth="1"/>
    <col min="4" max="4" width="5.54296875" style="2" customWidth="1"/>
    <col min="5" max="5" width="4" style="3" customWidth="1"/>
    <col min="6" max="6" width="5.26953125" style="2" customWidth="1"/>
    <col min="7" max="7" width="5.6328125" style="3" customWidth="1"/>
    <col min="8" max="8" width="14.36328125" style="4" customWidth="1"/>
    <col min="9" max="9" width="17.81640625" style="4" customWidth="1"/>
    <col min="10" max="10" width="28.26953125" style="1" customWidth="1"/>
    <col min="11" max="241" width="9.453125" style="1" customWidth="1"/>
    <col min="242" max="16384" width="9.453125" style="1"/>
  </cols>
  <sheetData>
    <row r="1" spans="2:10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</row>
    <row r="2" spans="2:10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</row>
    <row r="3" spans="2:10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</row>
    <row r="4" spans="2:10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</row>
    <row r="5" spans="2:10" ht="18" customHeight="1" x14ac:dyDescent="0.25">
      <c r="B5" s="6" t="s">
        <v>1</v>
      </c>
      <c r="C5" s="42"/>
      <c r="D5" s="42"/>
      <c r="E5" s="5"/>
      <c r="F5" s="5"/>
      <c r="G5" s="5"/>
      <c r="H5" s="22"/>
      <c r="I5" s="22"/>
      <c r="J5" s="5"/>
    </row>
    <row r="6" spans="2:10" ht="18" customHeight="1" x14ac:dyDescent="0.25">
      <c r="B6" s="6" t="s">
        <v>2</v>
      </c>
      <c r="C6" s="43" t="s">
        <v>80</v>
      </c>
      <c r="D6" s="44"/>
      <c r="E6" s="5"/>
      <c r="F6" s="5"/>
      <c r="G6" s="5"/>
      <c r="H6" s="22"/>
      <c r="I6" s="22"/>
      <c r="J6" s="5"/>
    </row>
    <row r="7" spans="2:10" ht="18" customHeight="1" x14ac:dyDescent="0.25">
      <c r="B7" s="6" t="s">
        <v>3</v>
      </c>
      <c r="C7" s="42" t="s">
        <v>48</v>
      </c>
      <c r="D7" s="42"/>
      <c r="E7" s="5"/>
      <c r="F7" s="5"/>
      <c r="G7" s="5"/>
      <c r="H7" s="22"/>
      <c r="I7" s="22"/>
      <c r="J7" s="5"/>
    </row>
    <row r="8" spans="2:10" ht="18" customHeight="1" x14ac:dyDescent="0.25">
      <c r="B8" s="6" t="s">
        <v>5</v>
      </c>
      <c r="C8" s="42" t="s">
        <v>49</v>
      </c>
      <c r="D8" s="42"/>
      <c r="E8" s="5"/>
      <c r="F8" s="5"/>
      <c r="G8" s="5"/>
      <c r="H8" s="22"/>
      <c r="I8" s="22"/>
      <c r="J8" s="5"/>
    </row>
    <row r="9" spans="2:10" ht="18" customHeight="1" x14ac:dyDescent="0.25">
      <c r="B9" s="5"/>
      <c r="C9" s="5"/>
      <c r="D9" s="5"/>
      <c r="E9" s="5"/>
      <c r="F9" s="5"/>
      <c r="G9" s="5"/>
      <c r="H9" s="22"/>
      <c r="I9" s="22"/>
      <c r="J9" s="5"/>
    </row>
    <row r="10" spans="2:10" ht="17.5" customHeight="1" x14ac:dyDescent="0.25">
      <c r="B10" s="37" t="s">
        <v>7</v>
      </c>
      <c r="C10" s="37" t="s">
        <v>8</v>
      </c>
      <c r="D10" s="49" t="s">
        <v>9</v>
      </c>
      <c r="E10" s="36"/>
      <c r="F10" s="36"/>
      <c r="G10" s="36"/>
      <c r="H10" s="50" t="s">
        <v>9</v>
      </c>
      <c r="I10" s="50"/>
      <c r="J10" s="36" t="s">
        <v>10</v>
      </c>
    </row>
    <row r="11" spans="2:10" ht="17.149999999999999" customHeight="1" x14ac:dyDescent="0.25">
      <c r="B11" s="37"/>
      <c r="C11" s="51"/>
      <c r="D11" s="7" t="s">
        <v>11</v>
      </c>
      <c r="E11" s="8" t="s">
        <v>12</v>
      </c>
      <c r="F11" s="7" t="s">
        <v>11</v>
      </c>
      <c r="G11" s="8" t="s">
        <v>12</v>
      </c>
      <c r="H11" s="23" t="s">
        <v>13</v>
      </c>
      <c r="I11" s="23" t="s">
        <v>14</v>
      </c>
      <c r="J11" s="36"/>
    </row>
    <row r="12" spans="2:10" ht="17.149999999999999" customHeight="1" x14ac:dyDescent="0.25">
      <c r="B12" s="45" t="s">
        <v>54</v>
      </c>
      <c r="C12" s="10" t="s">
        <v>73</v>
      </c>
      <c r="D12" s="11">
        <v>1</v>
      </c>
      <c r="E12" s="12" t="s">
        <v>28</v>
      </c>
      <c r="F12" s="11">
        <v>8</v>
      </c>
      <c r="G12" s="12" t="s">
        <v>34</v>
      </c>
      <c r="H12" s="24">
        <v>800</v>
      </c>
      <c r="I12" s="24">
        <f>H12*F12</f>
        <v>6400</v>
      </c>
      <c r="J12" s="25" t="s">
        <v>74</v>
      </c>
    </row>
    <row r="13" spans="2:10" ht="17.149999999999999" customHeight="1" x14ac:dyDescent="0.25">
      <c r="B13" s="46"/>
      <c r="C13" s="10" t="s">
        <v>56</v>
      </c>
      <c r="D13" s="11">
        <v>1</v>
      </c>
      <c r="E13" s="12" t="s">
        <v>28</v>
      </c>
      <c r="F13" s="11">
        <v>8</v>
      </c>
      <c r="G13" s="12" t="s">
        <v>34</v>
      </c>
      <c r="H13" s="24">
        <v>1654</v>
      </c>
      <c r="I13" s="24">
        <f>H13*F13</f>
        <v>13232</v>
      </c>
      <c r="J13" s="26"/>
    </row>
    <row r="14" spans="2:10" ht="17.149999999999999" customHeight="1" x14ac:dyDescent="0.25">
      <c r="B14" s="46"/>
      <c r="C14" s="10" t="s">
        <v>75</v>
      </c>
      <c r="D14" s="11">
        <v>2</v>
      </c>
      <c r="E14" s="12" t="s">
        <v>35</v>
      </c>
      <c r="F14" s="11">
        <v>8</v>
      </c>
      <c r="G14" s="12" t="s">
        <v>34</v>
      </c>
      <c r="H14" s="24">
        <v>500</v>
      </c>
      <c r="I14" s="24">
        <f t="shared" ref="I14:I20" si="0">H14*F14*D14</f>
        <v>8000</v>
      </c>
      <c r="J14" s="26"/>
    </row>
    <row r="15" spans="2:10" ht="17.149999999999999" customHeight="1" x14ac:dyDescent="0.25">
      <c r="B15" s="47"/>
      <c r="C15" s="10" t="s">
        <v>81</v>
      </c>
      <c r="D15" s="11">
        <v>2</v>
      </c>
      <c r="E15" s="12" t="s">
        <v>35</v>
      </c>
      <c r="F15" s="11">
        <v>8</v>
      </c>
      <c r="G15" s="12" t="s">
        <v>34</v>
      </c>
      <c r="H15" s="24">
        <v>0</v>
      </c>
      <c r="I15" s="24">
        <v>0</v>
      </c>
      <c r="J15" s="25"/>
    </row>
    <row r="16" spans="2:10" ht="17.149999999999999" customHeight="1" x14ac:dyDescent="0.25">
      <c r="B16" s="14" t="s">
        <v>58</v>
      </c>
      <c r="C16" s="10"/>
      <c r="D16" s="11">
        <v>10</v>
      </c>
      <c r="E16" s="12" t="s">
        <v>18</v>
      </c>
      <c r="F16" s="11">
        <v>13</v>
      </c>
      <c r="G16" s="12" t="s">
        <v>15</v>
      </c>
      <c r="H16" s="24">
        <v>150</v>
      </c>
      <c r="I16" s="27">
        <f t="shared" si="0"/>
        <v>19500</v>
      </c>
      <c r="J16" s="25" t="s">
        <v>59</v>
      </c>
    </row>
    <row r="17" spans="2:10" ht="15" x14ac:dyDescent="0.25">
      <c r="B17" s="45" t="s">
        <v>60</v>
      </c>
      <c r="C17" s="10" t="s">
        <v>61</v>
      </c>
      <c r="D17" s="17">
        <v>10</v>
      </c>
      <c r="E17" s="15" t="s">
        <v>18</v>
      </c>
      <c r="F17" s="16">
        <v>1</v>
      </c>
      <c r="G17" s="15" t="s">
        <v>19</v>
      </c>
      <c r="H17" s="27">
        <v>135</v>
      </c>
      <c r="I17" s="27">
        <f t="shared" si="0"/>
        <v>1350</v>
      </c>
      <c r="J17" s="28"/>
    </row>
    <row r="18" spans="2:10" ht="15" x14ac:dyDescent="0.25">
      <c r="B18" s="46"/>
      <c r="C18" s="10" t="s">
        <v>62</v>
      </c>
      <c r="D18" s="17">
        <v>10</v>
      </c>
      <c r="E18" s="15" t="s">
        <v>18</v>
      </c>
      <c r="F18" s="16">
        <v>1</v>
      </c>
      <c r="G18" s="15" t="s">
        <v>19</v>
      </c>
      <c r="H18" s="27">
        <v>78</v>
      </c>
      <c r="I18" s="27">
        <f t="shared" si="0"/>
        <v>780</v>
      </c>
      <c r="J18" s="28"/>
    </row>
    <row r="19" spans="2:10" ht="15" x14ac:dyDescent="0.25">
      <c r="B19" s="46"/>
      <c r="C19" s="10" t="s">
        <v>63</v>
      </c>
      <c r="D19" s="17">
        <v>10</v>
      </c>
      <c r="E19" s="15" t="s">
        <v>18</v>
      </c>
      <c r="F19" s="16">
        <v>1</v>
      </c>
      <c r="G19" s="15" t="s">
        <v>19</v>
      </c>
      <c r="H19" s="27">
        <v>200</v>
      </c>
      <c r="I19" s="27">
        <f t="shared" si="0"/>
        <v>2000</v>
      </c>
      <c r="J19" s="28"/>
    </row>
    <row r="20" spans="2:10" ht="15" x14ac:dyDescent="0.25">
      <c r="B20" s="46"/>
      <c r="C20" s="10" t="s">
        <v>64</v>
      </c>
      <c r="D20" s="17">
        <v>10</v>
      </c>
      <c r="E20" s="15" t="s">
        <v>18</v>
      </c>
      <c r="F20" s="16">
        <v>1</v>
      </c>
      <c r="G20" s="15" t="s">
        <v>19</v>
      </c>
      <c r="H20" s="27">
        <v>145</v>
      </c>
      <c r="I20" s="27">
        <f t="shared" si="0"/>
        <v>1450</v>
      </c>
      <c r="J20" s="28"/>
    </row>
    <row r="21" spans="2:10" ht="15" x14ac:dyDescent="0.25">
      <c r="B21" s="45" t="s">
        <v>24</v>
      </c>
      <c r="C21" s="10" t="s">
        <v>83</v>
      </c>
      <c r="D21" s="17">
        <v>1</v>
      </c>
      <c r="E21" s="15" t="s">
        <v>27</v>
      </c>
      <c r="F21" s="16">
        <v>5</v>
      </c>
      <c r="G21" s="15" t="s">
        <v>19</v>
      </c>
      <c r="H21" s="29">
        <v>4000</v>
      </c>
      <c r="I21" s="29">
        <f t="shared" ref="I21:I26" si="1">D21*F21*H21</f>
        <v>20000</v>
      </c>
      <c r="J21" s="30" t="s">
        <v>84</v>
      </c>
    </row>
    <row r="22" spans="2:10" ht="15" x14ac:dyDescent="0.25">
      <c r="B22" s="46"/>
      <c r="C22" s="10" t="s">
        <v>69</v>
      </c>
      <c r="D22" s="17">
        <v>5</v>
      </c>
      <c r="E22" s="15" t="s">
        <v>28</v>
      </c>
      <c r="F22" s="16">
        <v>1</v>
      </c>
      <c r="G22" s="15" t="s">
        <v>18</v>
      </c>
      <c r="H22" s="29">
        <v>800</v>
      </c>
      <c r="I22" s="29">
        <f t="shared" si="1"/>
        <v>4000</v>
      </c>
      <c r="J22" s="30"/>
    </row>
    <row r="23" spans="2:10" ht="15" x14ac:dyDescent="0.25">
      <c r="B23" s="46"/>
      <c r="C23" s="10" t="s">
        <v>77</v>
      </c>
      <c r="D23" s="17">
        <v>1</v>
      </c>
      <c r="E23" s="15" t="s">
        <v>34</v>
      </c>
      <c r="F23" s="16">
        <v>4</v>
      </c>
      <c r="G23" s="15" t="s">
        <v>35</v>
      </c>
      <c r="H23" s="29">
        <v>300</v>
      </c>
      <c r="I23" s="29">
        <f t="shared" si="1"/>
        <v>1200</v>
      </c>
      <c r="J23" s="30"/>
    </row>
    <row r="24" spans="2:10" ht="15" x14ac:dyDescent="0.25">
      <c r="B24" s="46"/>
      <c r="C24" s="10" t="s">
        <v>78</v>
      </c>
      <c r="D24" s="17">
        <v>5</v>
      </c>
      <c r="E24" s="15" t="s">
        <v>28</v>
      </c>
      <c r="F24" s="16">
        <v>2</v>
      </c>
      <c r="G24" s="15" t="s">
        <v>18</v>
      </c>
      <c r="H24" s="29">
        <v>100</v>
      </c>
      <c r="I24" s="29">
        <f t="shared" si="1"/>
        <v>1000</v>
      </c>
      <c r="J24" s="30"/>
    </row>
    <row r="25" spans="2:10" ht="15" x14ac:dyDescent="0.25">
      <c r="B25" s="46"/>
      <c r="C25" s="10" t="s">
        <v>82</v>
      </c>
      <c r="D25" s="17">
        <v>1</v>
      </c>
      <c r="E25" s="15" t="s">
        <v>19</v>
      </c>
      <c r="F25" s="16">
        <v>10</v>
      </c>
      <c r="G25" s="15" t="s">
        <v>18</v>
      </c>
      <c r="H25" s="29">
        <v>80</v>
      </c>
      <c r="I25" s="29">
        <f t="shared" si="1"/>
        <v>800</v>
      </c>
      <c r="J25" s="30"/>
    </row>
    <row r="26" spans="2:10" ht="15" x14ac:dyDescent="0.25">
      <c r="B26" s="47"/>
      <c r="C26" s="18" t="s">
        <v>79</v>
      </c>
      <c r="D26" s="19">
        <v>1</v>
      </c>
      <c r="E26" s="15" t="s">
        <v>27</v>
      </c>
      <c r="F26" s="19">
        <v>1</v>
      </c>
      <c r="G26" s="20" t="s">
        <v>19</v>
      </c>
      <c r="H26" s="31">
        <v>1000</v>
      </c>
      <c r="I26" s="31">
        <f t="shared" si="1"/>
        <v>1000</v>
      </c>
      <c r="J26" s="32"/>
    </row>
    <row r="27" spans="2:10" ht="25" customHeight="1" x14ac:dyDescent="0.25">
      <c r="B27" s="39" t="s">
        <v>42</v>
      </c>
      <c r="C27" s="40"/>
      <c r="D27" s="40"/>
      <c r="E27" s="40"/>
      <c r="F27" s="40"/>
      <c r="G27" s="40"/>
      <c r="H27" s="40"/>
      <c r="I27" s="33">
        <f>SUM(I12:I26)</f>
        <v>80712</v>
      </c>
      <c r="J27" s="34"/>
    </row>
    <row r="28" spans="2:10" ht="25" customHeight="1" x14ac:dyDescent="0.25">
      <c r="B28" s="39" t="s">
        <v>43</v>
      </c>
      <c r="C28" s="40"/>
      <c r="D28" s="40"/>
      <c r="E28" s="40"/>
      <c r="F28" s="40"/>
      <c r="G28" s="40"/>
      <c r="H28" s="40"/>
      <c r="I28" s="33">
        <f>I27*0.1</f>
        <v>8071.2</v>
      </c>
      <c r="J28" s="34"/>
    </row>
    <row r="29" spans="2:10" ht="25" customHeight="1" x14ac:dyDescent="0.25">
      <c r="B29" s="39" t="s">
        <v>44</v>
      </c>
      <c r="C29" s="40"/>
      <c r="D29" s="40"/>
      <c r="E29" s="40"/>
      <c r="F29" s="40"/>
      <c r="G29" s="40"/>
      <c r="H29" s="40"/>
      <c r="I29" s="33">
        <f>(I27+I28)*0.06</f>
        <v>5326.9920000000002</v>
      </c>
      <c r="J29" s="34"/>
    </row>
    <row r="30" spans="2:10" ht="25" customHeight="1" x14ac:dyDescent="0.25">
      <c r="B30" s="39" t="s">
        <v>45</v>
      </c>
      <c r="C30" s="40"/>
      <c r="D30" s="40"/>
      <c r="E30" s="40"/>
      <c r="F30" s="40"/>
      <c r="G30" s="40"/>
      <c r="H30" s="40"/>
      <c r="I30" s="33">
        <f>I27+I28+I29</f>
        <v>94110.191999999995</v>
      </c>
      <c r="J30" s="34"/>
    </row>
    <row r="31" spans="2:10" ht="20" customHeight="1" x14ac:dyDescent="0.25">
      <c r="D31" s="21"/>
      <c r="E31" s="1"/>
      <c r="F31" s="21"/>
      <c r="G31" s="1"/>
    </row>
    <row r="32" spans="2:10" ht="20" customHeight="1" x14ac:dyDescent="0.25"/>
    <row r="33" ht="20" customHeight="1" x14ac:dyDescent="0.25"/>
    <row r="34" ht="20" customHeight="1" x14ac:dyDescent="0.25"/>
    <row r="35" ht="20" customHeight="1" x14ac:dyDescent="0.25"/>
    <row r="36" ht="20" customHeight="1" x14ac:dyDescent="0.25"/>
  </sheetData>
  <mergeCells count="17">
    <mergeCell ref="B29:H29"/>
    <mergeCell ref="B30:H30"/>
    <mergeCell ref="B10:B11"/>
    <mergeCell ref="B12:B15"/>
    <mergeCell ref="B17:B20"/>
    <mergeCell ref="B21:B26"/>
    <mergeCell ref="C10:C11"/>
    <mergeCell ref="D10:G10"/>
    <mergeCell ref="J10:J11"/>
    <mergeCell ref="B1:J4"/>
    <mergeCell ref="H10:I10"/>
    <mergeCell ref="B27:H27"/>
    <mergeCell ref="B28:H28"/>
    <mergeCell ref="C5:D5"/>
    <mergeCell ref="C6:D6"/>
    <mergeCell ref="C7:D7"/>
    <mergeCell ref="C8:D8"/>
  </mergeCells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37"/>
  <sheetViews>
    <sheetView zoomScale="94" zoomScaleNormal="94" workbookViewId="0">
      <selection activeCell="I14" sqref="I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4" customWidth="1"/>
    <col min="10" max="10" width="17.81640625" style="4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1" ht="18" customHeight="1" x14ac:dyDescent="0.25">
      <c r="B5" s="41" t="s">
        <v>1</v>
      </c>
      <c r="C5" s="41"/>
      <c r="D5" s="42"/>
      <c r="E5" s="42"/>
      <c r="F5" s="5"/>
      <c r="G5" s="5"/>
      <c r="H5" s="5"/>
      <c r="I5" s="22"/>
      <c r="J5" s="22"/>
      <c r="K5" s="5"/>
    </row>
    <row r="6" spans="2:11" ht="18" customHeight="1" x14ac:dyDescent="0.25">
      <c r="B6" s="41" t="s">
        <v>2</v>
      </c>
      <c r="C6" s="41"/>
      <c r="D6" s="43" t="s">
        <v>47</v>
      </c>
      <c r="E6" s="44"/>
      <c r="F6" s="5"/>
      <c r="G6" s="5"/>
      <c r="H6" s="5"/>
      <c r="I6" s="22"/>
      <c r="J6" s="22"/>
      <c r="K6" s="5"/>
    </row>
    <row r="7" spans="2:11" ht="18" customHeight="1" x14ac:dyDescent="0.25">
      <c r="B7" s="41" t="s">
        <v>3</v>
      </c>
      <c r="C7" s="41"/>
      <c r="D7" s="42" t="s">
        <v>85</v>
      </c>
      <c r="E7" s="42"/>
      <c r="F7" s="5"/>
      <c r="G7" s="5"/>
      <c r="H7" s="5"/>
      <c r="I7" s="22"/>
      <c r="J7" s="22"/>
      <c r="K7" s="5"/>
    </row>
    <row r="8" spans="2:11" ht="18" customHeight="1" x14ac:dyDescent="0.25">
      <c r="B8" s="41" t="s">
        <v>5</v>
      </c>
      <c r="C8" s="41"/>
      <c r="D8" s="42" t="s">
        <v>49</v>
      </c>
      <c r="E8" s="42"/>
      <c r="F8" s="5"/>
      <c r="G8" s="5"/>
      <c r="H8" s="5"/>
      <c r="I8" s="22"/>
      <c r="J8" s="22"/>
      <c r="K8" s="5"/>
    </row>
    <row r="9" spans="2:11" ht="18" customHeight="1" x14ac:dyDescent="0.25">
      <c r="B9" s="5"/>
      <c r="C9" s="5"/>
      <c r="D9" s="5"/>
      <c r="E9" s="5"/>
      <c r="F9" s="5"/>
      <c r="G9" s="5"/>
      <c r="H9" s="5"/>
      <c r="I9" s="22"/>
      <c r="J9" s="22"/>
      <c r="K9" s="5"/>
    </row>
    <row r="10" spans="2:11" ht="17.5" customHeight="1" x14ac:dyDescent="0.25">
      <c r="B10" s="37" t="s">
        <v>7</v>
      </c>
      <c r="C10" s="37"/>
      <c r="D10" s="37" t="s">
        <v>8</v>
      </c>
      <c r="E10" s="49" t="s">
        <v>9</v>
      </c>
      <c r="F10" s="36"/>
      <c r="G10" s="36"/>
      <c r="H10" s="36"/>
      <c r="I10" s="50" t="s">
        <v>9</v>
      </c>
      <c r="J10" s="50"/>
      <c r="K10" s="36" t="s">
        <v>10</v>
      </c>
    </row>
    <row r="11" spans="2:11" ht="17.149999999999999" customHeight="1" x14ac:dyDescent="0.25">
      <c r="B11" s="37"/>
      <c r="C11" s="37"/>
      <c r="D11" s="51"/>
      <c r="E11" s="7" t="s">
        <v>11</v>
      </c>
      <c r="F11" s="8" t="s">
        <v>12</v>
      </c>
      <c r="G11" s="7" t="s">
        <v>11</v>
      </c>
      <c r="H11" s="8" t="s">
        <v>12</v>
      </c>
      <c r="I11" s="23" t="s">
        <v>13</v>
      </c>
      <c r="J11" s="23" t="s">
        <v>14</v>
      </c>
      <c r="K11" s="36"/>
    </row>
    <row r="12" spans="2:11" ht="17.149999999999999" customHeight="1" x14ac:dyDescent="0.25">
      <c r="B12" s="45" t="s">
        <v>50</v>
      </c>
      <c r="C12" s="9"/>
      <c r="D12" s="10" t="s">
        <v>51</v>
      </c>
      <c r="E12" s="11">
        <v>1</v>
      </c>
      <c r="F12" s="12" t="s">
        <v>18</v>
      </c>
      <c r="G12" s="11">
        <v>8</v>
      </c>
      <c r="H12" s="12" t="s">
        <v>19</v>
      </c>
      <c r="I12" s="24">
        <v>4800</v>
      </c>
      <c r="J12" s="24">
        <f>I12*G12</f>
        <v>38400</v>
      </c>
      <c r="K12" s="25" t="s">
        <v>52</v>
      </c>
    </row>
    <row r="13" spans="2:11" ht="17.149999999999999" customHeight="1" x14ac:dyDescent="0.25">
      <c r="B13" s="47"/>
      <c r="C13" s="9"/>
      <c r="D13" s="10" t="s">
        <v>53</v>
      </c>
      <c r="E13" s="11">
        <v>1</v>
      </c>
      <c r="F13" s="12" t="s">
        <v>18</v>
      </c>
      <c r="G13" s="11">
        <v>1</v>
      </c>
      <c r="H13" s="12" t="s">
        <v>19</v>
      </c>
      <c r="I13" s="24">
        <f>2570+2114</f>
        <v>4684</v>
      </c>
      <c r="J13" s="24">
        <f>I13*G13</f>
        <v>4684</v>
      </c>
      <c r="K13" s="25" t="s">
        <v>52</v>
      </c>
    </row>
    <row r="14" spans="2:11" ht="17.149999999999999" customHeight="1" x14ac:dyDescent="0.25">
      <c r="B14" s="45" t="s">
        <v>54</v>
      </c>
      <c r="C14" s="9"/>
      <c r="D14" s="10" t="s">
        <v>55</v>
      </c>
      <c r="E14" s="11">
        <v>1</v>
      </c>
      <c r="F14" s="12" t="s">
        <v>28</v>
      </c>
      <c r="G14" s="11">
        <v>9</v>
      </c>
      <c r="H14" s="12" t="s">
        <v>34</v>
      </c>
      <c r="I14" s="24">
        <v>588</v>
      </c>
      <c r="J14" s="24">
        <f t="shared" ref="J14:J15" si="0">I14*G14</f>
        <v>5292</v>
      </c>
      <c r="K14" s="26"/>
    </row>
    <row r="15" spans="2:11" ht="17.149999999999999" customHeight="1" x14ac:dyDescent="0.25">
      <c r="B15" s="46"/>
      <c r="C15" s="9"/>
      <c r="D15" s="10" t="s">
        <v>56</v>
      </c>
      <c r="E15" s="11">
        <v>1</v>
      </c>
      <c r="F15" s="12" t="s">
        <v>28</v>
      </c>
      <c r="G15" s="11">
        <v>9</v>
      </c>
      <c r="H15" s="12" t="s">
        <v>34</v>
      </c>
      <c r="I15" s="24">
        <v>1300</v>
      </c>
      <c r="J15" s="24">
        <f t="shared" si="0"/>
        <v>11700</v>
      </c>
      <c r="K15" s="26"/>
    </row>
    <row r="16" spans="2:11" ht="17.149999999999999" customHeight="1" x14ac:dyDescent="0.25">
      <c r="B16" s="47"/>
      <c r="C16" s="9"/>
      <c r="D16" s="10" t="s">
        <v>57</v>
      </c>
      <c r="E16" s="11">
        <v>2</v>
      </c>
      <c r="F16" s="12" t="s">
        <v>35</v>
      </c>
      <c r="G16" s="11">
        <v>9</v>
      </c>
      <c r="H16" s="12" t="s">
        <v>34</v>
      </c>
      <c r="I16" s="24">
        <v>950</v>
      </c>
      <c r="J16" s="24">
        <f>I16*G16*E16</f>
        <v>17100</v>
      </c>
      <c r="K16" s="26"/>
    </row>
    <row r="17" spans="2:11" ht="17.149999999999999" customHeight="1" x14ac:dyDescent="0.25">
      <c r="B17" s="14" t="s">
        <v>58</v>
      </c>
      <c r="C17" s="9"/>
      <c r="D17" s="10"/>
      <c r="E17" s="11">
        <v>9</v>
      </c>
      <c r="F17" s="12" t="s">
        <v>18</v>
      </c>
      <c r="G17" s="11">
        <v>10</v>
      </c>
      <c r="H17" s="12" t="s">
        <v>15</v>
      </c>
      <c r="I17" s="24">
        <v>100</v>
      </c>
      <c r="J17" s="27">
        <f>I17*G17*E17</f>
        <v>9000</v>
      </c>
      <c r="K17" s="25" t="s">
        <v>59</v>
      </c>
    </row>
    <row r="18" spans="2:11" ht="15" x14ac:dyDescent="0.25">
      <c r="B18" s="45" t="s">
        <v>60</v>
      </c>
      <c r="C18" s="14"/>
      <c r="D18" s="10" t="s">
        <v>61</v>
      </c>
      <c r="E18" s="11">
        <v>9</v>
      </c>
      <c r="F18" s="15" t="s">
        <v>18</v>
      </c>
      <c r="G18" s="16">
        <v>1</v>
      </c>
      <c r="H18" s="15" t="s">
        <v>19</v>
      </c>
      <c r="I18" s="27">
        <v>135</v>
      </c>
      <c r="J18" s="27">
        <f>I18*G18*E18</f>
        <v>1215</v>
      </c>
      <c r="K18" s="28"/>
    </row>
    <row r="19" spans="2:11" ht="15" x14ac:dyDescent="0.25">
      <c r="B19" s="46"/>
      <c r="C19" s="14"/>
      <c r="D19" s="10" t="s">
        <v>62</v>
      </c>
      <c r="E19" s="11">
        <v>9</v>
      </c>
      <c r="F19" s="15" t="s">
        <v>18</v>
      </c>
      <c r="G19" s="16">
        <v>1</v>
      </c>
      <c r="H19" s="15" t="s">
        <v>19</v>
      </c>
      <c r="I19" s="27">
        <v>78</v>
      </c>
      <c r="J19" s="27">
        <f t="shared" ref="J19:J21" si="1">I19*G19*E19</f>
        <v>702</v>
      </c>
      <c r="K19" s="28"/>
    </row>
    <row r="20" spans="2:11" ht="15" x14ac:dyDescent="0.25">
      <c r="B20" s="46"/>
      <c r="C20" s="14"/>
      <c r="D20" s="10" t="s">
        <v>63</v>
      </c>
      <c r="E20" s="11">
        <v>9</v>
      </c>
      <c r="F20" s="15" t="s">
        <v>18</v>
      </c>
      <c r="G20" s="16">
        <v>1</v>
      </c>
      <c r="H20" s="15" t="s">
        <v>19</v>
      </c>
      <c r="I20" s="27">
        <v>200</v>
      </c>
      <c r="J20" s="27">
        <f t="shared" si="1"/>
        <v>1800</v>
      </c>
      <c r="K20" s="28"/>
    </row>
    <row r="21" spans="2:11" ht="15" x14ac:dyDescent="0.25">
      <c r="B21" s="46"/>
      <c r="C21" s="14"/>
      <c r="D21" s="10" t="s">
        <v>64</v>
      </c>
      <c r="E21" s="11">
        <v>9</v>
      </c>
      <c r="F21" s="15" t="s">
        <v>18</v>
      </c>
      <c r="G21" s="16">
        <v>1</v>
      </c>
      <c r="H21" s="15" t="s">
        <v>19</v>
      </c>
      <c r="I21" s="27">
        <v>145</v>
      </c>
      <c r="J21" s="27">
        <f t="shared" si="1"/>
        <v>1305</v>
      </c>
      <c r="K21" s="28"/>
    </row>
    <row r="22" spans="2:11" ht="15" x14ac:dyDescent="0.25">
      <c r="B22" s="45" t="s">
        <v>24</v>
      </c>
      <c r="C22" s="48" t="s">
        <v>25</v>
      </c>
      <c r="D22" s="10" t="s">
        <v>65</v>
      </c>
      <c r="E22" s="17">
        <v>3</v>
      </c>
      <c r="F22" s="15" t="s">
        <v>27</v>
      </c>
      <c r="G22" s="16">
        <v>1</v>
      </c>
      <c r="H22" s="15" t="s">
        <v>19</v>
      </c>
      <c r="I22" s="29">
        <v>4000</v>
      </c>
      <c r="J22" s="29">
        <f t="shared" ref="J22:J27" si="2">E22*G22*I22</f>
        <v>12000</v>
      </c>
      <c r="K22" s="30" t="s">
        <v>66</v>
      </c>
    </row>
    <row r="23" spans="2:11" ht="15" x14ac:dyDescent="0.25">
      <c r="B23" s="46"/>
      <c r="C23" s="48"/>
      <c r="D23" s="10" t="s">
        <v>67</v>
      </c>
      <c r="E23" s="17">
        <v>3</v>
      </c>
      <c r="F23" s="15" t="s">
        <v>27</v>
      </c>
      <c r="G23" s="16">
        <v>1</v>
      </c>
      <c r="H23" s="15" t="s">
        <v>19</v>
      </c>
      <c r="I23" s="29">
        <v>1500</v>
      </c>
      <c r="J23" s="29">
        <f t="shared" si="2"/>
        <v>4500</v>
      </c>
      <c r="K23" s="30" t="s">
        <v>68</v>
      </c>
    </row>
    <row r="24" spans="2:11" ht="15" x14ac:dyDescent="0.25">
      <c r="B24" s="46"/>
      <c r="C24" s="48"/>
      <c r="D24" s="10" t="s">
        <v>69</v>
      </c>
      <c r="E24" s="17">
        <v>5</v>
      </c>
      <c r="F24" s="15" t="s">
        <v>28</v>
      </c>
      <c r="G24" s="16">
        <v>1</v>
      </c>
      <c r="H24" s="15" t="s">
        <v>18</v>
      </c>
      <c r="I24" s="29">
        <v>800</v>
      </c>
      <c r="J24" s="29">
        <f t="shared" si="2"/>
        <v>4000</v>
      </c>
      <c r="K24" s="30"/>
    </row>
    <row r="25" spans="2:11" ht="15" x14ac:dyDescent="0.25">
      <c r="B25" s="46"/>
      <c r="C25" s="48"/>
      <c r="D25" s="10" t="s">
        <v>70</v>
      </c>
      <c r="E25" s="17">
        <v>1</v>
      </c>
      <c r="F25" s="15" t="s">
        <v>34</v>
      </c>
      <c r="G25" s="16">
        <v>4</v>
      </c>
      <c r="H25" s="15" t="s">
        <v>35</v>
      </c>
      <c r="I25" s="29">
        <v>200</v>
      </c>
      <c r="J25" s="29">
        <f t="shared" si="2"/>
        <v>800</v>
      </c>
      <c r="K25" s="30"/>
    </row>
    <row r="26" spans="2:11" ht="15" x14ac:dyDescent="0.25">
      <c r="B26" s="46"/>
      <c r="C26" s="48"/>
      <c r="D26" s="10" t="s">
        <v>71</v>
      </c>
      <c r="E26" s="17">
        <v>1</v>
      </c>
      <c r="F26" s="15" t="s">
        <v>18</v>
      </c>
      <c r="G26" s="16">
        <v>5</v>
      </c>
      <c r="H26" s="15" t="s">
        <v>28</v>
      </c>
      <c r="I26" s="29">
        <v>100</v>
      </c>
      <c r="J26" s="29">
        <f t="shared" si="2"/>
        <v>500</v>
      </c>
      <c r="K26" s="30"/>
    </row>
    <row r="27" spans="2:11" ht="15" x14ac:dyDescent="0.25">
      <c r="B27" s="47"/>
      <c r="C27" s="14" t="s">
        <v>40</v>
      </c>
      <c r="D27" s="18" t="s">
        <v>72</v>
      </c>
      <c r="E27" s="19">
        <v>1</v>
      </c>
      <c r="F27" s="15" t="s">
        <v>27</v>
      </c>
      <c r="G27" s="19">
        <v>1</v>
      </c>
      <c r="H27" s="20" t="s">
        <v>19</v>
      </c>
      <c r="I27" s="31">
        <v>500</v>
      </c>
      <c r="J27" s="31">
        <f t="shared" si="2"/>
        <v>500</v>
      </c>
      <c r="K27" s="32"/>
    </row>
    <row r="28" spans="2:11" ht="25" customHeight="1" x14ac:dyDescent="0.25">
      <c r="B28" s="39" t="s">
        <v>42</v>
      </c>
      <c r="C28" s="40"/>
      <c r="D28" s="40"/>
      <c r="E28" s="40"/>
      <c r="F28" s="40"/>
      <c r="G28" s="40"/>
      <c r="H28" s="40"/>
      <c r="I28" s="40"/>
      <c r="J28" s="33">
        <f>SUM(J12:J27)</f>
        <v>113498</v>
      </c>
      <c r="K28" s="34"/>
    </row>
    <row r="29" spans="2:11" ht="25" customHeight="1" x14ac:dyDescent="0.25">
      <c r="B29" s="39" t="s">
        <v>43</v>
      </c>
      <c r="C29" s="40"/>
      <c r="D29" s="40"/>
      <c r="E29" s="40"/>
      <c r="F29" s="40"/>
      <c r="G29" s="40"/>
      <c r="H29" s="40"/>
      <c r="I29" s="40"/>
      <c r="J29" s="33">
        <f>J28*0.1</f>
        <v>11349.8</v>
      </c>
      <c r="K29" s="34"/>
    </row>
    <row r="30" spans="2:11" ht="25" customHeight="1" x14ac:dyDescent="0.25">
      <c r="B30" s="39" t="s">
        <v>44</v>
      </c>
      <c r="C30" s="40"/>
      <c r="D30" s="40"/>
      <c r="E30" s="40"/>
      <c r="F30" s="40"/>
      <c r="G30" s="40"/>
      <c r="H30" s="40"/>
      <c r="I30" s="40"/>
      <c r="J30" s="33">
        <f>(J28+J29)*0.06</f>
        <v>7490.8680000000004</v>
      </c>
      <c r="K30" s="34"/>
    </row>
    <row r="31" spans="2:11" ht="25" customHeight="1" x14ac:dyDescent="0.25">
      <c r="B31" s="39" t="s">
        <v>45</v>
      </c>
      <c r="C31" s="40"/>
      <c r="D31" s="40"/>
      <c r="E31" s="40"/>
      <c r="F31" s="40"/>
      <c r="G31" s="40"/>
      <c r="H31" s="40"/>
      <c r="I31" s="40"/>
      <c r="J31" s="33">
        <f>J28+J29+J30</f>
        <v>132338.66800000001</v>
      </c>
      <c r="K31" s="34"/>
    </row>
    <row r="32" spans="2:11" ht="20" customHeight="1" x14ac:dyDescent="0.25">
      <c r="E32" s="21"/>
      <c r="F32" s="1"/>
      <c r="G32" s="21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31:I31"/>
    <mergeCell ref="B12:B13"/>
    <mergeCell ref="B14:B16"/>
    <mergeCell ref="B18:B21"/>
    <mergeCell ref="B22:B27"/>
    <mergeCell ref="C22:C26"/>
    <mergeCell ref="B28:I28"/>
    <mergeCell ref="K10:K11"/>
    <mergeCell ref="B10:C11"/>
    <mergeCell ref="B1:K4"/>
    <mergeCell ref="B29:I29"/>
    <mergeCell ref="B30:I30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37"/>
  <sheetViews>
    <sheetView topLeftCell="A10" zoomScale="94" zoomScaleNormal="94" workbookViewId="0">
      <selection activeCell="E17" sqref="E17:J17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4" customWidth="1"/>
    <col min="10" max="10" width="17.81640625" style="4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2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2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12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1" ht="18" customHeight="1" x14ac:dyDescent="0.25">
      <c r="B5" s="41" t="s">
        <v>1</v>
      </c>
      <c r="C5" s="41"/>
      <c r="D5" s="42"/>
      <c r="E5" s="42"/>
      <c r="F5" s="5"/>
      <c r="G5" s="5"/>
      <c r="H5" s="5"/>
      <c r="I5" s="22"/>
      <c r="J5" s="22"/>
      <c r="K5" s="5"/>
    </row>
    <row r="6" spans="2:11" ht="18" customHeight="1" x14ac:dyDescent="0.25">
      <c r="B6" s="41" t="s">
        <v>2</v>
      </c>
      <c r="C6" s="41"/>
      <c r="D6" s="43" t="s">
        <v>47</v>
      </c>
      <c r="E6" s="44"/>
      <c r="F6" s="5"/>
      <c r="G6" s="5"/>
      <c r="H6" s="5"/>
      <c r="I6" s="22"/>
      <c r="J6" s="22"/>
      <c r="K6" s="5"/>
    </row>
    <row r="7" spans="2:11" ht="18" customHeight="1" x14ac:dyDescent="0.25">
      <c r="B7" s="41" t="s">
        <v>3</v>
      </c>
      <c r="C7" s="41"/>
      <c r="D7" s="42" t="s">
        <v>86</v>
      </c>
      <c r="E7" s="42"/>
      <c r="F7" s="5"/>
      <c r="G7" s="5"/>
      <c r="H7" s="5"/>
      <c r="I7" s="22"/>
      <c r="J7" s="22"/>
      <c r="K7" s="5"/>
    </row>
    <row r="8" spans="2:11" ht="18" customHeight="1" x14ac:dyDescent="0.25">
      <c r="B8" s="41" t="s">
        <v>5</v>
      </c>
      <c r="C8" s="41"/>
      <c r="D8" s="42" t="s">
        <v>49</v>
      </c>
      <c r="E8" s="42"/>
      <c r="F8" s="5"/>
      <c r="G8" s="5"/>
      <c r="H8" s="5"/>
      <c r="I8" s="22"/>
      <c r="J8" s="22"/>
      <c r="K8" s="5"/>
    </row>
    <row r="9" spans="2:11" ht="18" customHeight="1" x14ac:dyDescent="0.25">
      <c r="B9" s="5"/>
      <c r="C9" s="5"/>
      <c r="D9" s="5"/>
      <c r="E9" s="5"/>
      <c r="F9" s="5"/>
      <c r="G9" s="5"/>
      <c r="H9" s="5"/>
      <c r="I9" s="22"/>
      <c r="J9" s="22"/>
      <c r="K9" s="5"/>
    </row>
    <row r="10" spans="2:11" ht="17.5" customHeight="1" x14ac:dyDescent="0.25">
      <c r="B10" s="37" t="s">
        <v>7</v>
      </c>
      <c r="C10" s="37"/>
      <c r="D10" s="37" t="s">
        <v>8</v>
      </c>
      <c r="E10" s="49" t="s">
        <v>9</v>
      </c>
      <c r="F10" s="36"/>
      <c r="G10" s="36"/>
      <c r="H10" s="36"/>
      <c r="I10" s="50" t="s">
        <v>9</v>
      </c>
      <c r="J10" s="50"/>
      <c r="K10" s="36" t="s">
        <v>10</v>
      </c>
    </row>
    <row r="11" spans="2:11" ht="17.149999999999999" customHeight="1" x14ac:dyDescent="0.25">
      <c r="B11" s="37"/>
      <c r="C11" s="37"/>
      <c r="D11" s="51"/>
      <c r="E11" s="7" t="s">
        <v>11</v>
      </c>
      <c r="F11" s="8" t="s">
        <v>12</v>
      </c>
      <c r="G11" s="7" t="s">
        <v>11</v>
      </c>
      <c r="H11" s="8" t="s">
        <v>12</v>
      </c>
      <c r="I11" s="23" t="s">
        <v>13</v>
      </c>
      <c r="J11" s="23" t="s">
        <v>14</v>
      </c>
      <c r="K11" s="36"/>
    </row>
    <row r="12" spans="2:11" ht="17.149999999999999" customHeight="1" x14ac:dyDescent="0.25">
      <c r="B12" s="45" t="s">
        <v>50</v>
      </c>
      <c r="C12" s="9"/>
      <c r="D12" s="10" t="s">
        <v>51</v>
      </c>
      <c r="E12" s="11">
        <v>1</v>
      </c>
      <c r="F12" s="12" t="s">
        <v>18</v>
      </c>
      <c r="G12" s="11">
        <v>10</v>
      </c>
      <c r="H12" s="12" t="s">
        <v>19</v>
      </c>
      <c r="I12" s="24">
        <v>4800</v>
      </c>
      <c r="J12" s="24">
        <f>I12*G12</f>
        <v>48000</v>
      </c>
      <c r="K12" s="25" t="s">
        <v>52</v>
      </c>
    </row>
    <row r="13" spans="2:11" ht="17.149999999999999" customHeight="1" x14ac:dyDescent="0.25">
      <c r="B13" s="47"/>
      <c r="C13" s="9"/>
      <c r="D13" s="10" t="s">
        <v>53</v>
      </c>
      <c r="E13" s="11">
        <v>1</v>
      </c>
      <c r="F13" s="12" t="s">
        <v>18</v>
      </c>
      <c r="G13" s="11">
        <v>1</v>
      </c>
      <c r="H13" s="12" t="s">
        <v>19</v>
      </c>
      <c r="I13" s="24">
        <f>2570+2114</f>
        <v>4684</v>
      </c>
      <c r="J13" s="24">
        <f>I13*G13</f>
        <v>4684</v>
      </c>
      <c r="K13" s="25" t="s">
        <v>52</v>
      </c>
    </row>
    <row r="14" spans="2:11" ht="17.149999999999999" customHeight="1" x14ac:dyDescent="0.25">
      <c r="B14" s="45" t="s">
        <v>54</v>
      </c>
      <c r="C14" s="9"/>
      <c r="D14" s="10" t="s">
        <v>73</v>
      </c>
      <c r="E14" s="11">
        <v>1</v>
      </c>
      <c r="F14" s="12" t="s">
        <v>28</v>
      </c>
      <c r="G14" s="11">
        <v>11</v>
      </c>
      <c r="H14" s="12" t="s">
        <v>34</v>
      </c>
      <c r="I14" s="24">
        <v>588</v>
      </c>
      <c r="J14" s="24">
        <f t="shared" ref="J14:J15" si="0">I14*G14</f>
        <v>6468</v>
      </c>
      <c r="K14" s="26"/>
    </row>
    <row r="15" spans="2:11" ht="17.149999999999999" customHeight="1" x14ac:dyDescent="0.25">
      <c r="B15" s="46"/>
      <c r="C15" s="9"/>
      <c r="D15" s="10" t="s">
        <v>87</v>
      </c>
      <c r="E15" s="11">
        <v>1</v>
      </c>
      <c r="F15" s="12" t="s">
        <v>28</v>
      </c>
      <c r="G15" s="11">
        <v>11</v>
      </c>
      <c r="H15" s="12" t="s">
        <v>34</v>
      </c>
      <c r="I15" s="24">
        <v>1300</v>
      </c>
      <c r="J15" s="24">
        <f t="shared" si="0"/>
        <v>14300</v>
      </c>
      <c r="K15" s="26"/>
    </row>
    <row r="16" spans="2:11" ht="17.149999999999999" customHeight="1" x14ac:dyDescent="0.25">
      <c r="B16" s="47"/>
      <c r="C16" s="9"/>
      <c r="D16" s="10" t="s">
        <v>57</v>
      </c>
      <c r="E16" s="11">
        <v>2</v>
      </c>
      <c r="F16" s="12" t="s">
        <v>35</v>
      </c>
      <c r="G16" s="11">
        <v>11</v>
      </c>
      <c r="H16" s="12" t="s">
        <v>34</v>
      </c>
      <c r="I16" s="24">
        <v>950</v>
      </c>
      <c r="J16" s="24">
        <f>I16*G16*E16</f>
        <v>20900</v>
      </c>
      <c r="K16" s="26"/>
    </row>
    <row r="17" spans="2:11" ht="17.149999999999999" customHeight="1" x14ac:dyDescent="0.25">
      <c r="B17" s="14" t="s">
        <v>58</v>
      </c>
      <c r="C17" s="9"/>
      <c r="D17" s="10"/>
      <c r="E17" s="11">
        <v>11</v>
      </c>
      <c r="F17" s="12" t="s">
        <v>18</v>
      </c>
      <c r="G17" s="11">
        <v>13</v>
      </c>
      <c r="H17" s="12" t="s">
        <v>15</v>
      </c>
      <c r="I17" s="24">
        <v>135</v>
      </c>
      <c r="J17" s="27">
        <f>I17*G17*E17</f>
        <v>19305</v>
      </c>
      <c r="K17" s="25" t="s">
        <v>59</v>
      </c>
    </row>
    <row r="18" spans="2:11" ht="15" x14ac:dyDescent="0.25">
      <c r="B18" s="45" t="s">
        <v>60</v>
      </c>
      <c r="C18" s="14"/>
      <c r="D18" s="10" t="s">
        <v>61</v>
      </c>
      <c r="E18" s="11">
        <v>11</v>
      </c>
      <c r="F18" s="15" t="s">
        <v>18</v>
      </c>
      <c r="G18" s="16">
        <v>1</v>
      </c>
      <c r="H18" s="15" t="s">
        <v>19</v>
      </c>
      <c r="I18" s="27">
        <v>135</v>
      </c>
      <c r="J18" s="27">
        <f>I18*G18*E18</f>
        <v>1485</v>
      </c>
      <c r="K18" s="28"/>
    </row>
    <row r="19" spans="2:11" ht="15" x14ac:dyDescent="0.25">
      <c r="B19" s="46"/>
      <c r="C19" s="14"/>
      <c r="D19" s="10" t="s">
        <v>62</v>
      </c>
      <c r="E19" s="11">
        <v>11</v>
      </c>
      <c r="F19" s="15" t="s">
        <v>18</v>
      </c>
      <c r="G19" s="16">
        <v>1</v>
      </c>
      <c r="H19" s="15" t="s">
        <v>19</v>
      </c>
      <c r="I19" s="27">
        <v>78</v>
      </c>
      <c r="J19" s="27">
        <f t="shared" ref="J19:J21" si="1">I19*G19*E19</f>
        <v>858</v>
      </c>
      <c r="K19" s="28"/>
    </row>
    <row r="20" spans="2:11" ht="15" x14ac:dyDescent="0.25">
      <c r="B20" s="46"/>
      <c r="C20" s="14"/>
      <c r="D20" s="10" t="s">
        <v>63</v>
      </c>
      <c r="E20" s="11">
        <v>11</v>
      </c>
      <c r="F20" s="15" t="s">
        <v>18</v>
      </c>
      <c r="G20" s="16">
        <v>1</v>
      </c>
      <c r="H20" s="15" t="s">
        <v>19</v>
      </c>
      <c r="I20" s="27">
        <v>200</v>
      </c>
      <c r="J20" s="27">
        <f t="shared" si="1"/>
        <v>2200</v>
      </c>
      <c r="K20" s="28"/>
    </row>
    <row r="21" spans="2:11" ht="15" x14ac:dyDescent="0.25">
      <c r="B21" s="46"/>
      <c r="C21" s="14"/>
      <c r="D21" s="10" t="s">
        <v>64</v>
      </c>
      <c r="E21" s="11">
        <v>11</v>
      </c>
      <c r="F21" s="15" t="s">
        <v>18</v>
      </c>
      <c r="G21" s="16">
        <v>1</v>
      </c>
      <c r="H21" s="15" t="s">
        <v>19</v>
      </c>
      <c r="I21" s="27">
        <v>145</v>
      </c>
      <c r="J21" s="27">
        <f t="shared" si="1"/>
        <v>1595</v>
      </c>
      <c r="K21" s="28"/>
    </row>
    <row r="22" spans="2:11" ht="15" x14ac:dyDescent="0.25">
      <c r="B22" s="45" t="s">
        <v>24</v>
      </c>
      <c r="C22" s="48" t="s">
        <v>25</v>
      </c>
      <c r="D22" s="10" t="s">
        <v>65</v>
      </c>
      <c r="E22" s="17">
        <v>3</v>
      </c>
      <c r="F22" s="15" t="s">
        <v>27</v>
      </c>
      <c r="G22" s="16">
        <v>1</v>
      </c>
      <c r="H22" s="15" t="s">
        <v>19</v>
      </c>
      <c r="I22" s="29">
        <v>4000</v>
      </c>
      <c r="J22" s="29">
        <f t="shared" ref="J22:J27" si="2">E22*G22*I22</f>
        <v>12000</v>
      </c>
      <c r="K22" s="30" t="s">
        <v>66</v>
      </c>
    </row>
    <row r="23" spans="2:11" ht="15" x14ac:dyDescent="0.25">
      <c r="B23" s="46"/>
      <c r="C23" s="48"/>
      <c r="D23" s="10" t="s">
        <v>67</v>
      </c>
      <c r="E23" s="17">
        <v>3</v>
      </c>
      <c r="F23" s="15" t="s">
        <v>27</v>
      </c>
      <c r="G23" s="16">
        <v>1</v>
      </c>
      <c r="H23" s="15" t="s">
        <v>19</v>
      </c>
      <c r="I23" s="29">
        <v>1500</v>
      </c>
      <c r="J23" s="29">
        <f t="shared" si="2"/>
        <v>4500</v>
      </c>
      <c r="K23" s="30" t="s">
        <v>68</v>
      </c>
    </row>
    <row r="24" spans="2:11" ht="15" x14ac:dyDescent="0.25">
      <c r="B24" s="46"/>
      <c r="C24" s="48"/>
      <c r="D24" s="10" t="s">
        <v>69</v>
      </c>
      <c r="E24" s="17">
        <v>5</v>
      </c>
      <c r="F24" s="15" t="s">
        <v>28</v>
      </c>
      <c r="G24" s="16">
        <v>1</v>
      </c>
      <c r="H24" s="15" t="s">
        <v>18</v>
      </c>
      <c r="I24" s="29">
        <v>800</v>
      </c>
      <c r="J24" s="29">
        <f t="shared" si="2"/>
        <v>4000</v>
      </c>
      <c r="K24" s="30"/>
    </row>
    <row r="25" spans="2:11" ht="15" x14ac:dyDescent="0.25">
      <c r="B25" s="46"/>
      <c r="C25" s="48"/>
      <c r="D25" s="10" t="s">
        <v>70</v>
      </c>
      <c r="E25" s="17">
        <v>1</v>
      </c>
      <c r="F25" s="15" t="s">
        <v>34</v>
      </c>
      <c r="G25" s="16">
        <v>4</v>
      </c>
      <c r="H25" s="15" t="s">
        <v>35</v>
      </c>
      <c r="I25" s="29">
        <v>200</v>
      </c>
      <c r="J25" s="29">
        <f t="shared" si="2"/>
        <v>800</v>
      </c>
      <c r="K25" s="30"/>
    </row>
    <row r="26" spans="2:11" ht="15" x14ac:dyDescent="0.25">
      <c r="B26" s="46"/>
      <c r="C26" s="48"/>
      <c r="D26" s="10" t="s">
        <v>71</v>
      </c>
      <c r="E26" s="17">
        <v>1</v>
      </c>
      <c r="F26" s="15" t="s">
        <v>18</v>
      </c>
      <c r="G26" s="16">
        <v>5</v>
      </c>
      <c r="H26" s="15" t="s">
        <v>28</v>
      </c>
      <c r="I26" s="29">
        <v>100</v>
      </c>
      <c r="J26" s="29">
        <f t="shared" si="2"/>
        <v>500</v>
      </c>
      <c r="K26" s="30"/>
    </row>
    <row r="27" spans="2:11" ht="15" x14ac:dyDescent="0.25">
      <c r="B27" s="47"/>
      <c r="C27" s="14" t="s">
        <v>40</v>
      </c>
      <c r="D27" s="18" t="s">
        <v>72</v>
      </c>
      <c r="E27" s="19">
        <v>1</v>
      </c>
      <c r="F27" s="15" t="s">
        <v>27</v>
      </c>
      <c r="G27" s="19">
        <v>1</v>
      </c>
      <c r="H27" s="20" t="s">
        <v>19</v>
      </c>
      <c r="I27" s="31">
        <v>500</v>
      </c>
      <c r="J27" s="31">
        <f t="shared" si="2"/>
        <v>500</v>
      </c>
      <c r="K27" s="32"/>
    </row>
    <row r="28" spans="2:11" ht="25" customHeight="1" x14ac:dyDescent="0.25">
      <c r="B28" s="39" t="s">
        <v>42</v>
      </c>
      <c r="C28" s="40"/>
      <c r="D28" s="40"/>
      <c r="E28" s="40"/>
      <c r="F28" s="40"/>
      <c r="G28" s="40"/>
      <c r="H28" s="40"/>
      <c r="I28" s="40"/>
      <c r="J28" s="33">
        <f>SUM(J12:J27)</f>
        <v>142095</v>
      </c>
      <c r="K28" s="34"/>
    </row>
    <row r="29" spans="2:11" ht="25" customHeight="1" x14ac:dyDescent="0.25">
      <c r="B29" s="39" t="s">
        <v>43</v>
      </c>
      <c r="C29" s="40"/>
      <c r="D29" s="40"/>
      <c r="E29" s="40"/>
      <c r="F29" s="40"/>
      <c r="G29" s="40"/>
      <c r="H29" s="40"/>
      <c r="I29" s="40"/>
      <c r="J29" s="33">
        <f>J28*0.1</f>
        <v>14209.5</v>
      </c>
      <c r="K29" s="34"/>
    </row>
    <row r="30" spans="2:11" ht="25" customHeight="1" x14ac:dyDescent="0.25">
      <c r="B30" s="39" t="s">
        <v>44</v>
      </c>
      <c r="C30" s="40"/>
      <c r="D30" s="40"/>
      <c r="E30" s="40"/>
      <c r="F30" s="40"/>
      <c r="G30" s="40"/>
      <c r="H30" s="40"/>
      <c r="I30" s="40"/>
      <c r="J30" s="33">
        <f>(J28+J29)*0.06</f>
        <v>9378.27</v>
      </c>
      <c r="K30" s="34"/>
    </row>
    <row r="31" spans="2:11" ht="25" customHeight="1" x14ac:dyDescent="0.25">
      <c r="B31" s="39" t="s">
        <v>45</v>
      </c>
      <c r="C31" s="40"/>
      <c r="D31" s="40"/>
      <c r="E31" s="40"/>
      <c r="F31" s="40"/>
      <c r="G31" s="40"/>
      <c r="H31" s="40"/>
      <c r="I31" s="40"/>
      <c r="J31" s="33">
        <f>J28+J29+J30</f>
        <v>165682.76999999999</v>
      </c>
      <c r="K31" s="34"/>
    </row>
    <row r="32" spans="2:11" ht="20" customHeight="1" x14ac:dyDescent="0.25">
      <c r="E32" s="21"/>
      <c r="F32" s="1"/>
      <c r="G32" s="21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31:I31"/>
    <mergeCell ref="B12:B13"/>
    <mergeCell ref="B14:B16"/>
    <mergeCell ref="B18:B21"/>
    <mergeCell ref="B22:B27"/>
    <mergeCell ref="C22:C26"/>
    <mergeCell ref="B28:I28"/>
    <mergeCell ref="K10:K11"/>
    <mergeCell ref="B10:C11"/>
    <mergeCell ref="B1:K4"/>
    <mergeCell ref="B29:I29"/>
    <mergeCell ref="B30:I30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报价</vt:lpstr>
      <vt:lpstr>10人报价</vt:lpstr>
      <vt:lpstr>10人报价含司机&amp;导游</vt:lpstr>
      <vt:lpstr>10人不含机票报价含司机&amp;导游 </vt:lpstr>
      <vt:lpstr>10人不含机票包车报价含司机&amp;导游</vt:lpstr>
      <vt:lpstr>9人报价</vt:lpstr>
      <vt:lpstr>11人报价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jieren</dc:creator>
  <cp:lastModifiedBy>lihanbin581127@outlook.com</cp:lastModifiedBy>
  <dcterms:created xsi:type="dcterms:W3CDTF">2023-11-21T13:19:00Z</dcterms:created>
  <dcterms:modified xsi:type="dcterms:W3CDTF">2025-07-31T03:10:25Z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493454DC292EE4A1BB4B6A67C49A4F6C_43</vt:lpwstr>
  </property>
  <property fmtid="{D5CDD505-2E9C-101B-9397-08002B2CF9AE}" pid="3" name="KSOProductBuildVer">
    <vt:lpwstr>2052-12.1.0.21915</vt:lpwstr>
  </property>
</Properties>
</file>