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7A207FEC-2283-4DB9-8245-BDE4A7E6019F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4" r:id="rId1"/>
    <sheet name="高铁明细-康辉购买" sheetId="2" r:id="rId2"/>
    <sheet name="高铁-艺人邮寄报销" sheetId="5" r:id="rId3"/>
  </sheets>
  <definedNames>
    <definedName name="_xlnm._FilterDatabase" localSheetId="1" hidden="1">'高铁明细-康辉购买'!$A$23:$J$69</definedName>
  </definedNames>
  <calcPr calcId="191029"/>
</workbook>
</file>

<file path=xl/calcChain.xml><?xml version="1.0" encoding="utf-8"?>
<calcChain xmlns="http://schemas.openxmlformats.org/spreadsheetml/2006/main">
  <c r="H41" i="4" l="1"/>
  <c r="H42" i="4"/>
  <c r="H14" i="4"/>
  <c r="I69" i="2" l="1"/>
  <c r="H13" i="4" l="1"/>
  <c r="F8" i="4" l="1"/>
  <c r="G29" i="5"/>
  <c r="G14" i="4"/>
  <c r="F9" i="4" l="1"/>
  <c r="H9" i="4" s="1"/>
  <c r="H8" i="4"/>
  <c r="H10" i="4"/>
  <c r="G41" i="4"/>
  <c r="G38" i="4"/>
  <c r="G35" i="4"/>
  <c r="G32" i="4"/>
  <c r="G29" i="4"/>
  <c r="G26" i="4"/>
  <c r="G23" i="4"/>
  <c r="G20" i="4"/>
  <c r="G17" i="4"/>
  <c r="F41" i="4"/>
  <c r="F38" i="4"/>
  <c r="F35" i="4"/>
  <c r="F32" i="4"/>
  <c r="F29" i="4"/>
  <c r="F26" i="4"/>
  <c r="F23" i="4"/>
  <c r="F20" i="4"/>
  <c r="F17" i="4"/>
  <c r="D41" i="4"/>
  <c r="C41" i="4"/>
  <c r="C38" i="4"/>
  <c r="C35" i="4"/>
  <c r="C32" i="4"/>
  <c r="C29" i="4"/>
  <c r="C26" i="4"/>
  <c r="C23" i="4"/>
  <c r="C20" i="4"/>
  <c r="C17" i="4"/>
  <c r="C14" i="4"/>
  <c r="H40" i="4"/>
  <c r="H39" i="4"/>
  <c r="E39" i="4"/>
  <c r="E41" i="4" s="1"/>
  <c r="D38" i="4"/>
  <c r="D35" i="4"/>
  <c r="D32" i="4"/>
  <c r="D29" i="4"/>
  <c r="D26" i="4"/>
  <c r="D23" i="4"/>
  <c r="D20" i="4"/>
  <c r="D17" i="4"/>
  <c r="D14" i="4"/>
  <c r="H37" i="4"/>
  <c r="H36" i="4"/>
  <c r="E36" i="4"/>
  <c r="E38" i="4" s="1"/>
  <c r="H34" i="4"/>
  <c r="H33" i="4"/>
  <c r="E33" i="4"/>
  <c r="E35" i="4" s="1"/>
  <c r="H31" i="4"/>
  <c r="H30" i="4"/>
  <c r="E30" i="4"/>
  <c r="E32" i="4" s="1"/>
  <c r="E27" i="4"/>
  <c r="E29" i="4" s="1"/>
  <c r="H28" i="4"/>
  <c r="H27" i="4"/>
  <c r="H24" i="4"/>
  <c r="H25" i="4"/>
  <c r="E24" i="4"/>
  <c r="E26" i="4" s="1"/>
  <c r="H22" i="4"/>
  <c r="H21" i="4"/>
  <c r="E21" i="4"/>
  <c r="E23" i="4" s="1"/>
  <c r="H19" i="4"/>
  <c r="H18" i="4"/>
  <c r="E18" i="4"/>
  <c r="E20" i="4" s="1"/>
  <c r="E15" i="4"/>
  <c r="E17" i="4" s="1"/>
  <c r="H16" i="4"/>
  <c r="H15" i="4"/>
  <c r="H17" i="4" s="1"/>
  <c r="H12" i="4"/>
  <c r="H11" i="4"/>
  <c r="E8" i="4"/>
  <c r="E14" i="4" s="1"/>
  <c r="F14" i="4" l="1"/>
  <c r="G42" i="4"/>
  <c r="G47" i="4" s="1"/>
  <c r="H35" i="4"/>
  <c r="H26" i="4"/>
  <c r="H32" i="4"/>
  <c r="H20" i="4"/>
  <c r="C42" i="4"/>
  <c r="D42" i="4"/>
  <c r="H38" i="4"/>
  <c r="H29" i="4"/>
  <c r="H23" i="4"/>
  <c r="E42" i="4"/>
  <c r="A47" i="4" s="1"/>
  <c r="C47" i="4" l="1"/>
  <c r="I47" i="4" s="1"/>
  <c r="F42" i="4"/>
  <c r="E47" i="4" s="1"/>
</calcChain>
</file>

<file path=xl/sharedStrings.xml><?xml version="1.0" encoding="utf-8"?>
<sst xmlns="http://schemas.openxmlformats.org/spreadsheetml/2006/main" count="620" uniqueCount="304">
  <si>
    <t>序号</t>
  </si>
  <si>
    <t>姓名</t>
  </si>
  <si>
    <t>出行日期</t>
  </si>
  <si>
    <t>出行车次</t>
  </si>
  <si>
    <t>出发地-目的地</t>
  </si>
  <si>
    <t>黄星霖</t>
  </si>
  <si>
    <t>福州南-南昌西</t>
  </si>
  <si>
    <t>张京京</t>
  </si>
  <si>
    <t>D6506</t>
  </si>
  <si>
    <t>罗文雅</t>
  </si>
  <si>
    <t>陈晓斌</t>
  </si>
  <si>
    <t>董若萱</t>
  </si>
  <si>
    <t>陈晨</t>
  </si>
  <si>
    <t>康榕</t>
  </si>
  <si>
    <t>G5318</t>
  </si>
  <si>
    <t>南昌-福州</t>
  </si>
  <si>
    <t>任意车次</t>
  </si>
  <si>
    <t>南昌-深圳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</si>
  <si>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</si>
  <si>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</si>
  <si>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</si>
  <si>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</si>
  <si>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</si>
  <si>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</si>
  <si>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</si>
  <si>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</si>
  <si>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</si>
  <si>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</si>
  <si>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</si>
  <si>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</si>
  <si>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</si>
  <si>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</si>
  <si>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</si>
  <si>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</si>
  <si>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</si>
  <si>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</si>
  <si>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</si>
  <si>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</si>
  <si>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</si>
  <si>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</si>
  <si>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</si>
  <si>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</si>
  <si>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</si>
  <si>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</si>
  <si>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</si>
  <si>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</si>
  <si>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</si>
  <si>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</si>
  <si>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</si>
  <si>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</si>
  <si>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</si>
  <si>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</si>
  <si>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</si>
  <si>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</si>
  <si>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</si>
  <si>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</si>
  <si>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</si>
  <si>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</si>
  <si>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</si>
  <si>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</si>
  <si>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</si>
  <si>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</si>
  <si>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</si>
  <si>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</si>
  <si>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</si>
  <si>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</si>
  <si>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</si>
  <si>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</si>
  <si>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团号：HMJB-231001-KGG460</t>
    <phoneticPr fontId="4" type="noConversion"/>
  </si>
  <si>
    <t>会议日期：10.1-5</t>
    <phoneticPr fontId="4" type="noConversion"/>
  </si>
  <si>
    <t>购票金额</t>
    <phoneticPr fontId="4" type="noConversion"/>
  </si>
  <si>
    <t>是否有发票</t>
    <phoneticPr fontId="4" type="noConversion"/>
  </si>
  <si>
    <t>南昌星驰音乐节高铁票明细</t>
    <phoneticPr fontId="4" type="noConversion"/>
  </si>
  <si>
    <t>团队</t>
    <phoneticPr fontId="4" type="noConversion"/>
  </si>
  <si>
    <t>主办方</t>
    <phoneticPr fontId="4" type="noConversion"/>
  </si>
  <si>
    <t>罗言</t>
    <phoneticPr fontId="4" type="noConversion"/>
  </si>
  <si>
    <t>邱韵丹</t>
    <phoneticPr fontId="4" type="noConversion"/>
  </si>
  <si>
    <t>商务座</t>
  </si>
  <si>
    <t>出票人</t>
    <phoneticPr fontId="4" type="noConversion"/>
  </si>
  <si>
    <t>王凤雨</t>
    <phoneticPr fontId="4" type="noConversion"/>
  </si>
  <si>
    <t>张栋梁</t>
    <phoneticPr fontId="4" type="noConversion"/>
  </si>
  <si>
    <t>李健成</t>
    <phoneticPr fontId="4" type="noConversion"/>
  </si>
  <si>
    <t>肖河</t>
    <phoneticPr fontId="4" type="noConversion"/>
  </si>
  <si>
    <t>长沙</t>
  </si>
  <si>
    <t>一等座</t>
  </si>
  <si>
    <t>G4201</t>
  </si>
  <si>
    <t>g4311</t>
  </si>
  <si>
    <t>季堃</t>
    <phoneticPr fontId="4" type="noConversion"/>
  </si>
  <si>
    <t>椿乐队</t>
    <phoneticPr fontId="4" type="noConversion"/>
  </si>
  <si>
    <t>南京</t>
  </si>
  <si>
    <t>二等座</t>
  </si>
  <si>
    <t>D3187</t>
  </si>
  <si>
    <t>总计</t>
    <phoneticPr fontId="4" type="noConversion"/>
  </si>
  <si>
    <t>桃子假象</t>
    <phoneticPr fontId="4" type="noConversion"/>
  </si>
  <si>
    <t>罗媛瑗</t>
  </si>
  <si>
    <t>杜马千春</t>
  </si>
  <si>
    <t>刘学家</t>
  </si>
  <si>
    <t>吴紫嘉</t>
  </si>
  <si>
    <t>袁雄宇</t>
  </si>
  <si>
    <t>上海</t>
  </si>
  <si>
    <t>G1373</t>
  </si>
  <si>
    <t>深圳</t>
  </si>
  <si>
    <t>G2724</t>
  </si>
  <si>
    <t>G1386</t>
  </si>
  <si>
    <t>G1390</t>
  </si>
  <si>
    <t>张若晗</t>
    <phoneticPr fontId="4" type="noConversion"/>
  </si>
  <si>
    <t>高博</t>
    <phoneticPr fontId="4" type="noConversion"/>
  </si>
  <si>
    <t>谢琦珊</t>
    <phoneticPr fontId="4" type="noConversion"/>
  </si>
  <si>
    <t>曹园</t>
    <phoneticPr fontId="4" type="noConversion"/>
  </si>
  <si>
    <t>宣城</t>
  </si>
  <si>
    <t>特等转二等</t>
  </si>
  <si>
    <t>G1392</t>
  </si>
  <si>
    <t>两段</t>
    <phoneticPr fontId="4" type="noConversion"/>
  </si>
  <si>
    <t>苏醒</t>
  </si>
  <si>
    <t>苏醒</t>
    <phoneticPr fontId="4" type="noConversion"/>
  </si>
  <si>
    <t>姜云升</t>
    <phoneticPr fontId="4" type="noConversion"/>
  </si>
  <si>
    <t>孟龙龙</t>
  </si>
  <si>
    <t>钱玉芳</t>
  </si>
  <si>
    <t>李游宇</t>
  </si>
  <si>
    <t>陈媛远</t>
    <phoneticPr fontId="4" type="noConversion"/>
  </si>
  <si>
    <t>贵州荔波</t>
  </si>
  <si>
    <t>G1511/D6157</t>
    <phoneticPr fontId="4" type="noConversion"/>
  </si>
  <si>
    <t>王诗涵</t>
  </si>
  <si>
    <t>王志强</t>
  </si>
  <si>
    <t>邯郸东站</t>
  </si>
  <si>
    <t>G1589中转换乘G895</t>
  </si>
  <si>
    <t>沈忱</t>
  </si>
  <si>
    <t>吴敏婕</t>
  </si>
  <si>
    <t>G485</t>
  </si>
  <si>
    <t>张星特</t>
    <phoneticPr fontId="4" type="noConversion"/>
  </si>
  <si>
    <t>王家昊</t>
    <phoneticPr fontId="4" type="noConversion"/>
  </si>
  <si>
    <t>宁波</t>
    <phoneticPr fontId="4" type="noConversion"/>
  </si>
  <si>
    <t>一等座</t>
    <phoneticPr fontId="4" type="noConversion"/>
  </si>
  <si>
    <t>G2357</t>
    <phoneticPr fontId="4" type="noConversion"/>
  </si>
  <si>
    <t>高博</t>
    <phoneticPr fontId="4" type="noConversion"/>
  </si>
  <si>
    <t>宋怡</t>
    <phoneticPr fontId="4" type="noConversion"/>
  </si>
  <si>
    <t>G1496</t>
    <phoneticPr fontId="4" type="noConversion"/>
  </si>
  <si>
    <t>南京</t>
    <phoneticPr fontId="4" type="noConversion"/>
  </si>
  <si>
    <t>米卡</t>
    <phoneticPr fontId="4" type="noConversion"/>
  </si>
  <si>
    <t>吴挺</t>
    <phoneticPr fontId="4" type="noConversion"/>
  </si>
  <si>
    <t>王秋斌</t>
    <phoneticPr fontId="4" type="noConversion"/>
  </si>
  <si>
    <t>上海</t>
    <phoneticPr fontId="4" type="noConversion"/>
  </si>
  <si>
    <t>二等座</t>
    <phoneticPr fontId="4" type="noConversion"/>
  </si>
  <si>
    <t>G1395</t>
    <phoneticPr fontId="4" type="noConversion"/>
  </si>
  <si>
    <t>曹园</t>
    <phoneticPr fontId="4" type="noConversion"/>
  </si>
  <si>
    <t>已退票</t>
    <phoneticPr fontId="4" type="noConversion"/>
  </si>
  <si>
    <t>是否报销</t>
    <phoneticPr fontId="4" type="noConversion"/>
  </si>
  <si>
    <t>已报销</t>
    <phoneticPr fontId="4" type="noConversion"/>
  </si>
  <si>
    <t>出发车次</t>
    <phoneticPr fontId="4" type="noConversion"/>
  </si>
  <si>
    <t>赵紫骅</t>
    <phoneticPr fontId="4" type="noConversion"/>
  </si>
  <si>
    <t>连云港-吉安西</t>
    <phoneticPr fontId="4" type="noConversion"/>
  </si>
  <si>
    <t>D375</t>
    <phoneticPr fontId="4" type="noConversion"/>
  </si>
  <si>
    <t>鲍锐</t>
    <phoneticPr fontId="4" type="noConversion"/>
  </si>
  <si>
    <t>大冶北-南昌</t>
    <phoneticPr fontId="4" type="noConversion"/>
  </si>
  <si>
    <t>D2235</t>
    <phoneticPr fontId="4" type="noConversion"/>
  </si>
  <si>
    <t>王磊</t>
    <phoneticPr fontId="4" type="noConversion"/>
  </si>
  <si>
    <t>胡66</t>
    <phoneticPr fontId="4" type="noConversion"/>
  </si>
  <si>
    <t>汉口-南昌西</t>
    <phoneticPr fontId="4" type="noConversion"/>
  </si>
  <si>
    <t>南昌西-汉口</t>
    <phoneticPr fontId="4" type="noConversion"/>
  </si>
  <si>
    <t>D2378</t>
    <phoneticPr fontId="4" type="noConversion"/>
  </si>
  <si>
    <t>D3274</t>
    <phoneticPr fontId="4" type="noConversion"/>
  </si>
  <si>
    <t>丁世光</t>
    <phoneticPr fontId="4" type="noConversion"/>
  </si>
  <si>
    <t>钟凯琳</t>
    <phoneticPr fontId="4" type="noConversion"/>
  </si>
  <si>
    <t>无锡-南昌西</t>
    <phoneticPr fontId="4" type="noConversion"/>
  </si>
  <si>
    <t>南昌西-武汉</t>
    <phoneticPr fontId="4" type="noConversion"/>
  </si>
  <si>
    <t>G1464</t>
    <phoneticPr fontId="4" type="noConversion"/>
  </si>
  <si>
    <t>G2286</t>
    <phoneticPr fontId="4" type="noConversion"/>
  </si>
  <si>
    <t>倪琰宸</t>
    <phoneticPr fontId="4" type="noConversion"/>
  </si>
  <si>
    <t>苏佳乐</t>
    <phoneticPr fontId="4" type="noConversion"/>
  </si>
  <si>
    <t>魏宏宇</t>
    <phoneticPr fontId="4" type="noConversion"/>
  </si>
  <si>
    <t>南昌西-宁波</t>
    <phoneticPr fontId="4" type="noConversion"/>
  </si>
  <si>
    <t>G1434</t>
    <phoneticPr fontId="4" type="noConversion"/>
  </si>
  <si>
    <t>亚森</t>
    <phoneticPr fontId="4" type="noConversion"/>
  </si>
  <si>
    <t>周意</t>
    <phoneticPr fontId="4" type="noConversion"/>
  </si>
  <si>
    <t>刘嘉琳</t>
  </si>
  <si>
    <t>刘嘉琳</t>
    <phoneticPr fontId="4" type="noConversion"/>
  </si>
  <si>
    <t>上饶-义乌</t>
    <phoneticPr fontId="4" type="noConversion"/>
  </si>
  <si>
    <t>义乌-南昌</t>
    <phoneticPr fontId="4" type="noConversion"/>
  </si>
  <si>
    <t>南昌-上饶</t>
    <phoneticPr fontId="4" type="noConversion"/>
  </si>
  <si>
    <t>古丈西-长沙南</t>
    <phoneticPr fontId="4" type="noConversion"/>
  </si>
  <si>
    <t>长沙南-南昌西</t>
    <phoneticPr fontId="4" type="noConversion"/>
  </si>
  <si>
    <t>G1389</t>
    <phoneticPr fontId="4" type="noConversion"/>
  </si>
  <si>
    <t>G1322</t>
    <phoneticPr fontId="4" type="noConversion"/>
  </si>
  <si>
    <t>G2370</t>
    <phoneticPr fontId="4" type="noConversion"/>
  </si>
  <si>
    <t>G687</t>
    <phoneticPr fontId="4" type="noConversion"/>
  </si>
  <si>
    <t xml:space="preserve">温和治疗 </t>
    <phoneticPr fontId="4" type="noConversion"/>
  </si>
  <si>
    <t>朱刚杰</t>
    <phoneticPr fontId="4" type="noConversion"/>
  </si>
  <si>
    <t>李仟</t>
    <phoneticPr fontId="4" type="noConversion"/>
  </si>
  <si>
    <t>永州-南昌西</t>
    <phoneticPr fontId="4" type="noConversion"/>
  </si>
  <si>
    <t>南昌西-扬州</t>
    <phoneticPr fontId="4" type="noConversion"/>
  </si>
  <si>
    <t>G1352</t>
    <phoneticPr fontId="4" type="noConversion"/>
  </si>
  <si>
    <t>D376</t>
    <phoneticPr fontId="4" type="noConversion"/>
  </si>
  <si>
    <t>赵新博</t>
    <phoneticPr fontId="4" type="noConversion"/>
  </si>
  <si>
    <t>南昌西-上海</t>
    <phoneticPr fontId="4" type="noConversion"/>
  </si>
  <si>
    <t>G1348</t>
    <phoneticPr fontId="4" type="noConversion"/>
  </si>
  <si>
    <t>林育鹏</t>
    <phoneticPr fontId="4" type="noConversion"/>
  </si>
  <si>
    <t>柳瑞</t>
    <phoneticPr fontId="4" type="noConversion"/>
  </si>
  <si>
    <t>武汉-南昌西</t>
    <phoneticPr fontId="4" type="noConversion"/>
  </si>
  <si>
    <t>D3287</t>
    <phoneticPr fontId="4" type="noConversion"/>
  </si>
  <si>
    <t>南昌-婺源</t>
    <phoneticPr fontId="4" type="noConversion"/>
  </si>
  <si>
    <t>D9872</t>
    <phoneticPr fontId="4" type="noConversion"/>
  </si>
  <si>
    <t>杨丞琳</t>
  </si>
  <si>
    <t>G2141</t>
  </si>
  <si>
    <t>谢琦珊</t>
  </si>
  <si>
    <t>李玖哲</t>
  </si>
  <si>
    <r>
      <rPr>
        <sz val="10"/>
        <color rgb="FF000000"/>
        <rFont val="Microsoft YaHei"/>
        <charset val="134"/>
      </rPr>
      <t>砀山</t>
    </r>
    <r>
      <rPr>
        <sz val="10"/>
        <color rgb="FF000000"/>
        <rFont val="Microsoft YaHei"/>
        <charset val="134"/>
      </rPr>
      <t xml:space="preserve">
</t>
    </r>
    <r>
      <rPr>
        <sz val="10"/>
        <color rgb="FF000000"/>
        <rFont val="Microsoft YaHei"/>
        <charset val="134"/>
      </rPr>
      <t>徐州</t>
    </r>
  </si>
  <si>
    <t>K1612</t>
  </si>
  <si>
    <r>
      <rPr>
        <sz val="10"/>
        <color rgb="FF000000"/>
        <rFont val="Microsoft YaHei"/>
        <charset val="134"/>
      </rPr>
      <t>长沙</t>
    </r>
  </si>
  <si>
    <r>
      <rPr>
        <sz val="10"/>
        <color rgb="FF000000"/>
        <rFont val="Microsoft YaHei"/>
        <charset val="134"/>
      </rPr>
      <t>商务座</t>
    </r>
  </si>
  <si>
    <r>
      <rPr>
        <sz val="10"/>
        <color rgb="FF000000"/>
        <rFont val="Microsoft YaHei"/>
        <charset val="134"/>
      </rPr>
      <t>G1365</t>
    </r>
  </si>
  <si>
    <r>
      <rPr>
        <sz val="10"/>
        <color rgb="FF000000"/>
        <rFont val="Microsoft YaHei"/>
        <charset val="134"/>
      </rPr>
      <t>杨孝磊</t>
    </r>
  </si>
  <si>
    <r>
      <rPr>
        <sz val="10"/>
        <color rgb="FF000000"/>
        <rFont val="Microsoft YaHei"/>
        <charset val="134"/>
      </rPr>
      <t>杭州</t>
    </r>
  </si>
  <si>
    <r>
      <rPr>
        <sz val="10"/>
        <color rgb="FF000000"/>
        <rFont val="Microsoft YaHei"/>
        <charset val="134"/>
      </rPr>
      <t>一等座</t>
    </r>
  </si>
  <si>
    <r>
      <rPr>
        <sz val="10"/>
        <color rgb="FF000000"/>
        <rFont val="Microsoft YaHei"/>
        <charset val="134"/>
      </rPr>
      <t>G698</t>
    </r>
  </si>
  <si>
    <r>
      <rPr>
        <sz val="10"/>
        <color rgb="FF000000"/>
        <rFont val="Microsoft YaHei"/>
        <charset val="134"/>
      </rPr>
      <t>王萍萍</t>
    </r>
  </si>
  <si>
    <r>
      <rPr>
        <sz val="10"/>
        <color rgb="FF000000"/>
        <rFont val="Microsoft YaHei"/>
        <charset val="134"/>
      </rPr>
      <t>合肥</t>
    </r>
  </si>
  <si>
    <r>
      <rPr>
        <sz val="10"/>
        <color rgb="FF000000"/>
        <rFont val="Microsoft YaHei"/>
        <charset val="134"/>
      </rPr>
      <t>二等座</t>
    </r>
  </si>
  <si>
    <r>
      <rPr>
        <sz val="10"/>
        <color rgb="FF000000"/>
        <rFont val="Microsoft YaHei"/>
        <charset val="134"/>
      </rPr>
      <t>G2795</t>
    </r>
  </si>
  <si>
    <t>曹园</t>
  </si>
  <si>
    <r>
      <rPr>
        <sz val="10"/>
        <color rgb="FF000000"/>
        <rFont val="Microsoft YaHei"/>
        <charset val="134"/>
      </rPr>
      <t>G3156</t>
    </r>
  </si>
  <si>
    <r>
      <rPr>
        <sz val="10"/>
        <color rgb="FF000000"/>
        <rFont val="Microsoft YaHei"/>
        <charset val="134"/>
      </rPr>
      <t>王思琪</t>
    </r>
  </si>
  <si>
    <r>
      <rPr>
        <sz val="10"/>
        <color rgb="FF000000"/>
        <rFont val="Microsoft YaHei"/>
        <charset val="134"/>
      </rPr>
      <t>G3183</t>
    </r>
  </si>
  <si>
    <r>
      <rPr>
        <sz val="10"/>
        <color rgb="FF000000"/>
        <rFont val="Microsoft YaHei"/>
        <charset val="134"/>
      </rPr>
      <t>D3190</t>
    </r>
  </si>
  <si>
    <r>
      <rPr>
        <sz val="10"/>
        <color rgb="FF000000"/>
        <rFont val="Microsoft YaHei"/>
        <charset val="134"/>
      </rPr>
      <t>史方煜</t>
    </r>
  </si>
  <si>
    <r>
      <rPr>
        <sz val="10"/>
        <color rgb="FF000000"/>
        <rFont val="Microsoft YaHei"/>
        <charset val="134"/>
      </rPr>
      <t>G4917</t>
    </r>
  </si>
  <si>
    <t>杭州</t>
  </si>
  <si>
    <t>毛宇燃</t>
  </si>
  <si>
    <r>
      <rPr>
        <sz val="10"/>
        <color rgb="FF000000"/>
        <rFont val="Microsoft YaHei"/>
        <charset val="134"/>
      </rPr>
      <t>G1387</t>
    </r>
  </si>
  <si>
    <t>弱水</t>
  </si>
  <si>
    <r>
      <rPr>
        <sz val="10"/>
        <color rgb="FF000000"/>
        <rFont val="Microsoft YaHei"/>
        <charset val="134"/>
      </rPr>
      <t>向凯霖</t>
    </r>
  </si>
  <si>
    <r>
      <rPr>
        <sz val="10"/>
        <color rgb="FF000000"/>
        <rFont val="Microsoft YaHei"/>
        <charset val="134"/>
      </rPr>
      <t>贵阳</t>
    </r>
  </si>
  <si>
    <r>
      <rPr>
        <sz val="10"/>
        <color rgb="FF000000"/>
        <rFont val="Microsoft YaHei"/>
        <charset val="134"/>
      </rPr>
      <t>G1514</t>
    </r>
  </si>
  <si>
    <t>乐队高铁票-康辉购买</t>
    <phoneticPr fontId="4" type="noConversion"/>
  </si>
  <si>
    <t>乐队高铁票-艺人邮寄报销</t>
    <phoneticPr fontId="4" type="noConversion"/>
  </si>
  <si>
    <t>杨千嬅</t>
    <phoneticPr fontId="4" type="noConversion"/>
  </si>
  <si>
    <t>周勇</t>
    <phoneticPr fontId="4" type="noConversion"/>
  </si>
  <si>
    <t>李真</t>
    <phoneticPr fontId="4" type="noConversion"/>
  </si>
  <si>
    <t>王双骏</t>
    <phoneticPr fontId="4" type="noConversion"/>
  </si>
  <si>
    <t>上海-南昌西</t>
    <phoneticPr fontId="4" type="noConversion"/>
  </si>
  <si>
    <t>G1468</t>
    <phoneticPr fontId="4" type="noConversion"/>
  </si>
  <si>
    <t>南昌西-长沙南</t>
    <phoneticPr fontId="4" type="noConversion"/>
  </si>
  <si>
    <t>G1511</t>
    <phoneticPr fontId="4" type="noConversion"/>
  </si>
  <si>
    <t>袁娅维</t>
    <phoneticPr fontId="4" type="noConversion"/>
  </si>
  <si>
    <t>YAMADA/NAHO</t>
    <phoneticPr fontId="4" type="noConversion"/>
  </si>
  <si>
    <t>G2165</t>
    <phoneticPr fontId="4" type="noConversion"/>
  </si>
  <si>
    <t>冰球</t>
    <phoneticPr fontId="4" type="noConversion"/>
  </si>
  <si>
    <t>赖研杰</t>
    <phoneticPr fontId="4" type="noConversion"/>
  </si>
  <si>
    <t>镇江-南京南</t>
    <phoneticPr fontId="4" type="noConversion"/>
  </si>
  <si>
    <t>南京南-南昌西</t>
    <phoneticPr fontId="4" type="noConversion"/>
  </si>
  <si>
    <t>G7572</t>
    <phoneticPr fontId="4" type="noConversion"/>
  </si>
  <si>
    <t>D3193</t>
    <phoneticPr fontId="4" type="noConversion"/>
  </si>
  <si>
    <t>林宜铁淡</t>
    <phoneticPr fontId="4" type="noConversion"/>
  </si>
  <si>
    <t xml:space="preserve">i mean us </t>
    <phoneticPr fontId="4" type="noConversion"/>
  </si>
  <si>
    <t>尤溪-南昌西</t>
    <phoneticPr fontId="4" type="noConversion"/>
  </si>
  <si>
    <t>南昌西-南京南</t>
    <phoneticPr fontId="4" type="noConversion"/>
  </si>
  <si>
    <t>D3194</t>
    <phoneticPr fontId="4" type="noConversion"/>
  </si>
  <si>
    <t>G648</t>
    <phoneticPr fontId="4" type="noConversion"/>
  </si>
  <si>
    <t>苏宏浩</t>
    <phoneticPr fontId="4" type="noConversion"/>
  </si>
  <si>
    <t>上海</t>
    <phoneticPr fontId="4" type="noConversion"/>
  </si>
  <si>
    <t>商务座</t>
    <phoneticPr fontId="4" type="noConversion"/>
  </si>
  <si>
    <t>G4602</t>
    <phoneticPr fontId="4" type="noConversion"/>
  </si>
  <si>
    <t>赵家鑫</t>
    <phoneticPr fontId="4" type="noConversion"/>
  </si>
  <si>
    <t>曾姣</t>
    <phoneticPr fontId="4" type="noConversion"/>
  </si>
  <si>
    <t>二等座</t>
    <phoneticPr fontId="4" type="noConversion"/>
  </si>
  <si>
    <t>郑州东</t>
    <phoneticPr fontId="4" type="noConversion"/>
  </si>
  <si>
    <t>G895</t>
    <phoneticPr fontId="4" type="noConversion"/>
  </si>
  <si>
    <t>邯郸东站</t>
    <phoneticPr fontId="4" type="noConversion"/>
  </si>
  <si>
    <t>王凤雨</t>
    <phoneticPr fontId="4" type="noConversion"/>
  </si>
  <si>
    <t>NICK LEE
（李玖哲）</t>
    <phoneticPr fontId="4" type="noConversion"/>
  </si>
  <si>
    <t>胡海鑫</t>
    <phoneticPr fontId="4" type="noConversion"/>
  </si>
  <si>
    <t>杨孝磊</t>
    <phoneticPr fontId="4" type="noConversion"/>
  </si>
  <si>
    <t>林燕瑜</t>
    <phoneticPr fontId="4" type="noConversion"/>
  </si>
  <si>
    <t>李玖哲团队-刘思宇去程机票</t>
    <phoneticPr fontId="4" type="noConversion"/>
  </si>
  <si>
    <t>D6514</t>
    <phoneticPr fontId="4" type="noConversion"/>
  </si>
  <si>
    <t>福州南-南昌西</t>
    <phoneticPr fontId="4" type="noConversion"/>
  </si>
  <si>
    <t>座别</t>
    <phoneticPr fontId="4" type="noConversion"/>
  </si>
  <si>
    <t>二等座</t>
    <phoneticPr fontId="4" type="noConversion"/>
  </si>
  <si>
    <t>G5318</t>
    <phoneticPr fontId="4" type="noConversion"/>
  </si>
  <si>
    <t>南昌-福州</t>
    <phoneticPr fontId="4" type="noConversion"/>
  </si>
  <si>
    <t>D6506</t>
    <phoneticPr fontId="4" type="noConversion"/>
  </si>
  <si>
    <t>福州-南昌西</t>
    <phoneticPr fontId="4" type="noConversion"/>
  </si>
  <si>
    <t>G2738</t>
    <phoneticPr fontId="4" type="noConversion"/>
  </si>
  <si>
    <t>深圳-南昌西</t>
    <phoneticPr fontId="4" type="noConversion"/>
  </si>
  <si>
    <t>婺源-深圳</t>
    <phoneticPr fontId="4" type="noConversion"/>
  </si>
  <si>
    <t>G2761</t>
    <phoneticPr fontId="4" type="noConversion"/>
  </si>
  <si>
    <t>G1756</t>
    <phoneticPr fontId="4" type="noConversion"/>
  </si>
  <si>
    <t>一等座</t>
    <phoneticPr fontId="4" type="noConversion"/>
  </si>
  <si>
    <t>自行购买已报销</t>
    <phoneticPr fontId="4" type="noConversion"/>
  </si>
  <si>
    <t>已退票</t>
    <phoneticPr fontId="4" type="noConversion"/>
  </si>
  <si>
    <t>Fine乐队</t>
    <phoneticPr fontId="4" type="noConversion"/>
  </si>
  <si>
    <t>薛陆泽</t>
    <phoneticPr fontId="4" type="noConversion"/>
  </si>
  <si>
    <t>南昌-长沙南-常德</t>
    <phoneticPr fontId="4" type="noConversion"/>
  </si>
  <si>
    <t>G1321转G5898</t>
    <phoneticPr fontId="4" type="noConversion"/>
  </si>
  <si>
    <t>总计</t>
    <phoneticPr fontId="4" type="noConversion"/>
  </si>
  <si>
    <t>D6166</t>
    <phoneticPr fontId="4" type="noConversion"/>
  </si>
  <si>
    <t>丢票</t>
    <phoneticPr fontId="4" type="noConversion"/>
  </si>
  <si>
    <t>imu行李超重去程返程</t>
    <phoneticPr fontId="4" type="noConversion"/>
  </si>
  <si>
    <t>丁世光团队-乐手机票</t>
    <phoneticPr fontId="4" type="noConversion"/>
  </si>
  <si>
    <t>荔波/贵阳</t>
    <phoneticPr fontId="4" type="noConversion"/>
  </si>
  <si>
    <t>发票为160元，减掉退票费48.5元</t>
    <phoneticPr fontId="4" type="noConversion"/>
  </si>
  <si>
    <t>操娟君</t>
    <phoneticPr fontId="4" type="noConversion"/>
  </si>
  <si>
    <t>艺人团队住宿报销</t>
    <phoneticPr fontId="4" type="noConversion"/>
  </si>
  <si>
    <t>艺人团队餐费报销</t>
    <phoneticPr fontId="4" type="noConversion"/>
  </si>
  <si>
    <t>艺人团队自行租车费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</si>
</sst>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0.00_ "/>
    <numFmt numFmtId="178" formatCode="#,##0.00_ "/>
    <numFmt numFmtId="179" formatCode="m&quot;月&quot;d&quot;日&quot;;@"/>
  </numFmts>
  <fonts count="21">
    <font>
      <sz val="11"/>
      <color theme="1"/>
      <name val="等线"/>
      <charset val="134"/>
      <scheme val="minor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rgb="FF000000"/>
      <name val="Microsoft YaHei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name val="Microsoft YaHei"/>
      <family val="2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0"/>
      <color rgb="FF000000"/>
      <name val="Microsoft YaHei"/>
      <charset val="134"/>
    </font>
    <font>
      <sz val="11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2" applyAlignment="1">
      <alignment horizontal="center" vertical="center"/>
    </xf>
    <xf numFmtId="0" fontId="3" fillId="0" borderId="0" xfId="2">
      <alignment vertical="center"/>
    </xf>
    <xf numFmtId="0" fontId="5" fillId="0" borderId="0" xfId="3" applyFont="1">
      <alignment vertical="center"/>
    </xf>
    <xf numFmtId="176" fontId="3" fillId="0" borderId="0" xfId="2" applyNumberFormat="1" applyAlignment="1">
      <alignment horizontal="center" vertical="center"/>
    </xf>
    <xf numFmtId="177" fontId="7" fillId="7" borderId="1" xfId="2" applyNumberFormat="1" applyFont="1" applyFill="1" applyBorder="1" applyAlignment="1">
      <alignment horizontal="center" vertical="center"/>
    </xf>
    <xf numFmtId="177" fontId="7" fillId="8" borderId="1" xfId="2" applyNumberFormat="1" applyFont="1" applyFill="1" applyBorder="1" applyAlignment="1">
      <alignment horizontal="center" vertical="center"/>
    </xf>
    <xf numFmtId="176" fontId="7" fillId="7" borderId="1" xfId="2" applyNumberFormat="1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center" vertical="center"/>
    </xf>
    <xf numFmtId="176" fontId="3" fillId="0" borderId="1" xfId="2" applyNumberFormat="1" applyBorder="1" applyAlignment="1">
      <alignment horizontal="right" vertical="center"/>
    </xf>
    <xf numFmtId="0" fontId="3" fillId="0" borderId="1" xfId="2" applyBorder="1">
      <alignment vertical="center"/>
    </xf>
    <xf numFmtId="0" fontId="6" fillId="4" borderId="1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176" fontId="6" fillId="4" borderId="1" xfId="2" applyNumberFormat="1" applyFont="1" applyFill="1" applyBorder="1" applyAlignment="1">
      <alignment horizontal="center" vertical="center"/>
    </xf>
    <xf numFmtId="176" fontId="6" fillId="4" borderId="1" xfId="2" applyNumberFormat="1" applyFont="1" applyFill="1" applyBorder="1" applyAlignment="1">
      <alignment horizontal="right" vertical="center"/>
    </xf>
    <xf numFmtId="0" fontId="6" fillId="4" borderId="1" xfId="2" applyFont="1" applyFill="1" applyBorder="1">
      <alignment vertical="center"/>
    </xf>
    <xf numFmtId="0" fontId="6" fillId="0" borderId="0" xfId="2" applyFont="1">
      <alignment vertical="center"/>
    </xf>
    <xf numFmtId="0" fontId="9" fillId="0" borderId="1" xfId="2" applyFont="1" applyBorder="1">
      <alignment vertical="center"/>
    </xf>
    <xf numFmtId="0" fontId="7" fillId="10" borderId="1" xfId="2" applyFont="1" applyFill="1" applyBorder="1" applyAlignment="1">
      <alignment horizontal="center" vertical="center"/>
    </xf>
    <xf numFmtId="177" fontId="10" fillId="0" borderId="1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9" fontId="11" fillId="0" borderId="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58" fontId="11" fillId="0" borderId="1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11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79" fontId="16" fillId="0" borderId="10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9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58" fontId="11" fillId="0" borderId="13" xfId="0" applyNumberFormat="1" applyFont="1" applyBorder="1" applyAlignment="1">
      <alignment horizontal="center" vertical="center" wrapText="1"/>
    </xf>
    <xf numFmtId="58" fontId="11" fillId="0" borderId="14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>
      <alignment vertical="center"/>
    </xf>
    <xf numFmtId="2" fontId="12" fillId="5" borderId="1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58" fontId="13" fillId="0" borderId="1" xfId="0" applyNumberFormat="1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79" fontId="19" fillId="0" borderId="9" xfId="0" applyNumberFormat="1" applyFont="1" applyBorder="1" applyAlignment="1">
      <alignment horizontal="center" vertical="center"/>
    </xf>
    <xf numFmtId="58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58" fontId="19" fillId="0" borderId="15" xfId="0" applyNumberFormat="1" applyFont="1" applyBorder="1" applyAlignment="1">
      <alignment horizontal="center" vertical="center" wrapText="1"/>
    </xf>
    <xf numFmtId="179" fontId="19" fillId="0" borderId="10" xfId="0" applyNumberFormat="1" applyFont="1" applyBorder="1" applyAlignment="1">
      <alignment horizontal="center" vertical="center"/>
    </xf>
    <xf numFmtId="58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79" fontId="19" fillId="0" borderId="16" xfId="0" applyNumberFormat="1" applyFont="1" applyBorder="1" applyAlignment="1">
      <alignment horizontal="center" vertical="center"/>
    </xf>
    <xf numFmtId="179" fontId="11" fillId="0" borderId="15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9" fontId="19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58" fontId="19" fillId="0" borderId="14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179" fontId="16" fillId="0" borderId="9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179" fontId="16" fillId="0" borderId="13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58" fontId="16" fillId="0" borderId="11" xfId="0" applyNumberFormat="1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2" fontId="12" fillId="7" borderId="1" xfId="0" applyNumberFormat="1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 vertical="center"/>
    </xf>
    <xf numFmtId="0" fontId="10" fillId="7" borderId="3" xfId="2" applyFont="1" applyFill="1" applyBorder="1" applyAlignment="1">
      <alignment horizontal="center" vertical="center"/>
    </xf>
    <xf numFmtId="0" fontId="7" fillId="8" borderId="3" xfId="2" applyFont="1" applyFill="1" applyBorder="1" applyAlignment="1">
      <alignment horizontal="center" vertical="center"/>
    </xf>
    <xf numFmtId="178" fontId="10" fillId="9" borderId="2" xfId="2" applyNumberFormat="1" applyFont="1" applyFill="1" applyBorder="1" applyAlignment="1">
      <alignment horizontal="center" vertical="center"/>
    </xf>
    <xf numFmtId="178" fontId="10" fillId="9" borderId="3" xfId="2" applyNumberFormat="1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6" fontId="3" fillId="0" borderId="1" xfId="2" applyNumberFormat="1" applyBorder="1" applyAlignment="1">
      <alignment horizontal="center" vertical="center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3" fillId="0" borderId="5" xfId="2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/>
    </xf>
    <xf numFmtId="0" fontId="3" fillId="0" borderId="7" xfId="2" applyBorder="1" applyAlignment="1">
      <alignment horizontal="center" vertical="center"/>
    </xf>
    <xf numFmtId="0" fontId="8" fillId="9" borderId="5" xfId="2" applyFont="1" applyFill="1" applyBorder="1" applyAlignment="1">
      <alignment horizontal="center" vertical="center"/>
    </xf>
    <xf numFmtId="0" fontId="8" fillId="9" borderId="7" xfId="2" applyFont="1" applyFill="1" applyBorder="1" applyAlignment="1">
      <alignment horizontal="center" vertical="center"/>
    </xf>
    <xf numFmtId="176" fontId="3" fillId="0" borderId="5" xfId="2" applyNumberFormat="1" applyBorder="1" applyAlignment="1">
      <alignment horizontal="center" vertical="center"/>
    </xf>
    <xf numFmtId="176" fontId="3" fillId="0" borderId="7" xfId="2" applyNumberFormat="1" applyBorder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176" fontId="3" fillId="0" borderId="6" xfId="2" applyNumberForma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3" fillId="3" borderId="1" xfId="2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177" fontId="7" fillId="7" borderId="1" xfId="2" applyNumberFormat="1" applyFont="1" applyFill="1" applyBorder="1" applyAlignment="1">
      <alignment horizontal="center" vertical="center"/>
    </xf>
    <xf numFmtId="177" fontId="7" fillId="8" borderId="1" xfId="2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11" borderId="1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176" fontId="3" fillId="0" borderId="1" xfId="2" applyNumberFormat="1" applyFill="1" applyBorder="1" applyAlignment="1">
      <alignment horizontal="right" vertical="center"/>
    </xf>
    <xf numFmtId="176" fontId="20" fillId="0" borderId="1" xfId="2" applyNumberFormat="1" applyFont="1" applyBorder="1" applyAlignment="1">
      <alignment horizontal="right" vertical="center"/>
    </xf>
  </cellXfs>
  <cellStyles count="4">
    <cellStyle name="常规" xfId="0" builtinId="0"/>
    <cellStyle name="常规 2" xfId="2" xr:uid="{10A40ACA-4A0D-49AA-9698-F5882738561D}"/>
    <cellStyle name="常规 3" xfId="3" xr:uid="{69110752-7A06-4770-B3BE-2F2EE1EFB476}"/>
    <cellStyle name="着色 3" xfId="1" builtin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05A98BC-3FDF-4B49-B857-76E7BAFB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01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344FD-4857-4785-AFEF-E7D1FCD3172A}">
  <sheetPr>
    <tabColor rgb="FFFFFF00"/>
    <pageSetUpPr fitToPage="1"/>
  </sheetPr>
  <dimension ref="A2:L49"/>
  <sheetViews>
    <sheetView tabSelected="1" topLeftCell="A22" zoomScale="85" zoomScaleNormal="85" workbookViewId="0">
      <selection activeCell="I47" sqref="I47"/>
    </sheetView>
  </sheetViews>
  <sheetFormatPr defaultColWidth="9" defaultRowHeight="21" customHeight="1"/>
  <cols>
    <col min="1" max="1" width="9" style="1"/>
    <col min="2" max="2" width="16.73046875" style="2" customWidth="1"/>
    <col min="3" max="3" width="13" style="4" bestFit="1" customWidth="1"/>
    <col min="4" max="4" width="9" style="1"/>
    <col min="5" max="5" width="13" style="1" bestFit="1" customWidth="1"/>
    <col min="6" max="6" width="13" style="2" bestFit="1" customWidth="1"/>
    <col min="7" max="7" width="8.3984375" style="2" bestFit="1" customWidth="1"/>
    <col min="8" max="8" width="13" style="2" bestFit="1" customWidth="1"/>
    <col min="9" max="9" width="26.86328125" style="2" bestFit="1" customWidth="1"/>
    <col min="10" max="10" width="39.46484375" style="2" customWidth="1"/>
    <col min="11" max="16384" width="9" style="2"/>
  </cols>
  <sheetData>
    <row r="2" spans="1:12" ht="21" customHeight="1">
      <c r="C2" s="118" t="s">
        <v>18</v>
      </c>
      <c r="D2" s="118"/>
      <c r="E2" s="118"/>
      <c r="F2" s="118"/>
      <c r="G2" s="118"/>
      <c r="H2" s="118"/>
      <c r="I2" s="3"/>
      <c r="J2" s="3"/>
      <c r="K2" s="3"/>
      <c r="L2" s="3"/>
    </row>
    <row r="4" spans="1:12" ht="21" customHeight="1">
      <c r="H4" s="119" t="s">
        <v>68</v>
      </c>
      <c r="I4" s="119"/>
      <c r="J4" s="119" t="s">
        <v>69</v>
      </c>
    </row>
    <row r="5" spans="1:12" ht="21" customHeight="1">
      <c r="H5" s="120"/>
      <c r="I5" s="120"/>
      <c r="J5" s="120"/>
    </row>
    <row r="6" spans="1:12" ht="21" customHeight="1">
      <c r="A6" s="121" t="s">
        <v>0</v>
      </c>
      <c r="B6" s="122" t="s">
        <v>19</v>
      </c>
      <c r="C6" s="123" t="s">
        <v>20</v>
      </c>
      <c r="D6" s="123"/>
      <c r="E6" s="123"/>
      <c r="F6" s="124" t="s">
        <v>21</v>
      </c>
      <c r="G6" s="124"/>
      <c r="H6" s="124"/>
      <c r="I6" s="124"/>
      <c r="J6" s="122" t="s">
        <v>22</v>
      </c>
    </row>
    <row r="7" spans="1:12" ht="21" customHeight="1">
      <c r="A7" s="121"/>
      <c r="B7" s="122"/>
      <c r="C7" s="7" t="s">
        <v>23</v>
      </c>
      <c r="D7" s="8" t="s">
        <v>24</v>
      </c>
      <c r="E7" s="5" t="s">
        <v>25</v>
      </c>
      <c r="F7" s="6" t="s">
        <v>26</v>
      </c>
      <c r="G7" s="6" t="s">
        <v>27</v>
      </c>
      <c r="H7" s="6" t="s">
        <v>28</v>
      </c>
      <c r="I7" s="6" t="s">
        <v>29</v>
      </c>
      <c r="J7" s="122"/>
    </row>
    <row r="8" spans="1:12" ht="21" customHeight="1">
      <c r="A8" s="106">
        <v>1</v>
      </c>
      <c r="B8" s="112" t="s">
        <v>30</v>
      </c>
      <c r="C8" s="114">
        <v>50000</v>
      </c>
      <c r="D8" s="106">
        <v>1</v>
      </c>
      <c r="E8" s="114">
        <f>C8*D8</f>
        <v>50000</v>
      </c>
      <c r="F8" s="9">
        <f>'高铁明细-康辉购买'!I69</f>
        <v>33867.5</v>
      </c>
      <c r="G8" s="9">
        <v>0</v>
      </c>
      <c r="H8" s="145">
        <f>F8+G8</f>
        <v>33867.5</v>
      </c>
      <c r="I8" s="53" t="s">
        <v>232</v>
      </c>
      <c r="J8" s="103" t="s">
        <v>31</v>
      </c>
    </row>
    <row r="9" spans="1:12" ht="21" customHeight="1">
      <c r="A9" s="107"/>
      <c r="B9" s="116"/>
      <c r="C9" s="117"/>
      <c r="D9" s="107"/>
      <c r="E9" s="117"/>
      <c r="F9" s="9">
        <f>'高铁-艺人邮寄报销'!G29</f>
        <v>9675</v>
      </c>
      <c r="G9" s="9">
        <v>0</v>
      </c>
      <c r="H9" s="145">
        <f>F9+G9</f>
        <v>9675</v>
      </c>
      <c r="I9" s="53" t="s">
        <v>233</v>
      </c>
      <c r="J9" s="104"/>
    </row>
    <row r="10" spans="1:12" ht="21" customHeight="1">
      <c r="A10" s="107"/>
      <c r="B10" s="116"/>
      <c r="C10" s="117"/>
      <c r="D10" s="107"/>
      <c r="E10" s="117"/>
      <c r="F10" s="9">
        <v>8931</v>
      </c>
      <c r="G10" s="9">
        <v>0</v>
      </c>
      <c r="H10" s="145">
        <f t="shared" ref="H10:H37" si="0">F10+G10</f>
        <v>8931</v>
      </c>
      <c r="I10" s="53" t="s">
        <v>296</v>
      </c>
      <c r="J10" s="104"/>
    </row>
    <row r="11" spans="1:12" ht="21" customHeight="1">
      <c r="A11" s="107"/>
      <c r="B11" s="116"/>
      <c r="C11" s="117"/>
      <c r="D11" s="107"/>
      <c r="E11" s="117"/>
      <c r="F11" s="9">
        <v>1150</v>
      </c>
      <c r="G11" s="9">
        <v>0</v>
      </c>
      <c r="H11" s="145">
        <f t="shared" si="0"/>
        <v>1150</v>
      </c>
      <c r="I11" s="53" t="s">
        <v>297</v>
      </c>
      <c r="J11" s="104"/>
    </row>
    <row r="12" spans="1:12" ht="21" customHeight="1">
      <c r="A12" s="107"/>
      <c r="B12" s="116"/>
      <c r="C12" s="117"/>
      <c r="D12" s="107"/>
      <c r="E12" s="117"/>
      <c r="F12" s="9">
        <v>1013</v>
      </c>
      <c r="G12" s="9">
        <v>0</v>
      </c>
      <c r="H12" s="145">
        <f t="shared" si="0"/>
        <v>1013</v>
      </c>
      <c r="I12" s="53" t="s">
        <v>272</v>
      </c>
      <c r="J12" s="104"/>
    </row>
    <row r="13" spans="1:12" ht="21" customHeight="1">
      <c r="A13" s="111"/>
      <c r="B13" s="113"/>
      <c r="C13" s="115"/>
      <c r="D13" s="111"/>
      <c r="E13" s="115"/>
      <c r="F13" s="9">
        <v>1278.5</v>
      </c>
      <c r="G13" s="9">
        <v>0</v>
      </c>
      <c r="H13" s="9">
        <f t="shared" si="0"/>
        <v>1278.5</v>
      </c>
      <c r="I13" s="53" t="s">
        <v>303</v>
      </c>
      <c r="J13" s="104"/>
    </row>
    <row r="14" spans="1:12" s="16" customFormat="1" ht="21" customHeight="1">
      <c r="A14" s="11"/>
      <c r="B14" s="12" t="s">
        <v>32</v>
      </c>
      <c r="C14" s="13">
        <f>SUM(C8)</f>
        <v>50000</v>
      </c>
      <c r="D14" s="13">
        <f>SUM(D8)</f>
        <v>1</v>
      </c>
      <c r="E14" s="13">
        <f>SUM(E8)</f>
        <v>50000</v>
      </c>
      <c r="F14" s="14">
        <f>SUM(F8:F13)</f>
        <v>55915</v>
      </c>
      <c r="G14" s="14">
        <f>SUM(G8:G13)</f>
        <v>0</v>
      </c>
      <c r="H14" s="14">
        <f>SUM(H8:H13)</f>
        <v>55915</v>
      </c>
      <c r="I14" s="15"/>
      <c r="J14" s="105"/>
    </row>
    <row r="15" spans="1:12" ht="21" customHeight="1">
      <c r="A15" s="106">
        <v>2</v>
      </c>
      <c r="B15" s="112" t="s">
        <v>33</v>
      </c>
      <c r="C15" s="114">
        <v>0</v>
      </c>
      <c r="D15" s="106">
        <v>1</v>
      </c>
      <c r="E15" s="114">
        <f t="shared" ref="E15:E39" si="1">C15*D15</f>
        <v>0</v>
      </c>
      <c r="F15" s="9">
        <v>0</v>
      </c>
      <c r="G15" s="9">
        <v>0</v>
      </c>
      <c r="H15" s="9">
        <f t="shared" si="0"/>
        <v>0</v>
      </c>
      <c r="I15" s="10"/>
      <c r="J15" s="103" t="s">
        <v>34</v>
      </c>
    </row>
    <row r="16" spans="1:12" ht="21" customHeight="1">
      <c r="A16" s="111"/>
      <c r="B16" s="113"/>
      <c r="C16" s="115"/>
      <c r="D16" s="111"/>
      <c r="E16" s="115"/>
      <c r="F16" s="9">
        <v>0</v>
      </c>
      <c r="G16" s="9">
        <v>0</v>
      </c>
      <c r="H16" s="9">
        <f t="shared" si="0"/>
        <v>0</v>
      </c>
      <c r="I16" s="10"/>
      <c r="J16" s="104"/>
    </row>
    <row r="17" spans="1:10" s="16" customFormat="1" ht="21" customHeight="1">
      <c r="A17" s="11"/>
      <c r="B17" s="12" t="s">
        <v>35</v>
      </c>
      <c r="C17" s="13">
        <f>SUM(C15)</f>
        <v>0</v>
      </c>
      <c r="D17" s="13">
        <f>SUM(D15)</f>
        <v>1</v>
      </c>
      <c r="E17" s="13">
        <f>SUM(E15)</f>
        <v>0</v>
      </c>
      <c r="F17" s="14">
        <f>SUM(F15:F16)</f>
        <v>0</v>
      </c>
      <c r="G17" s="14">
        <f>SUM(G15:G16)</f>
        <v>0</v>
      </c>
      <c r="H17" s="14">
        <f>SUM(H15:H16)</f>
        <v>0</v>
      </c>
      <c r="I17" s="15"/>
      <c r="J17" s="105"/>
    </row>
    <row r="18" spans="1:10" ht="21" customHeight="1">
      <c r="A18" s="100">
        <v>3</v>
      </c>
      <c r="B18" s="101" t="s">
        <v>36</v>
      </c>
      <c r="C18" s="102">
        <v>0</v>
      </c>
      <c r="D18" s="100"/>
      <c r="E18" s="102">
        <f t="shared" si="1"/>
        <v>0</v>
      </c>
      <c r="F18" s="9">
        <v>0</v>
      </c>
      <c r="G18" s="9">
        <v>0</v>
      </c>
      <c r="H18" s="9">
        <f>F18+G18</f>
        <v>0</v>
      </c>
      <c r="I18" s="10"/>
      <c r="J18" s="108" t="s">
        <v>37</v>
      </c>
    </row>
    <row r="19" spans="1:10" ht="21" customHeight="1">
      <c r="A19" s="100"/>
      <c r="B19" s="101"/>
      <c r="C19" s="102"/>
      <c r="D19" s="100"/>
      <c r="E19" s="102"/>
      <c r="F19" s="9">
        <v>0</v>
      </c>
      <c r="G19" s="9">
        <v>0</v>
      </c>
      <c r="H19" s="9">
        <f t="shared" si="0"/>
        <v>0</v>
      </c>
      <c r="I19" s="10"/>
      <c r="J19" s="109"/>
    </row>
    <row r="20" spans="1:10" s="16" customFormat="1" ht="21" customHeight="1">
      <c r="A20" s="11"/>
      <c r="B20" s="12" t="s">
        <v>38</v>
      </c>
      <c r="C20" s="13">
        <f>SUM(C18)</f>
        <v>0</v>
      </c>
      <c r="D20" s="13">
        <f>SUM(D18)</f>
        <v>0</v>
      </c>
      <c r="E20" s="13">
        <f>SUM(E18)</f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15"/>
      <c r="J20" s="110"/>
    </row>
    <row r="21" spans="1:10" ht="21" customHeight="1">
      <c r="A21" s="100">
        <v>4</v>
      </c>
      <c r="B21" s="101" t="s">
        <v>39</v>
      </c>
      <c r="C21" s="102">
        <v>0</v>
      </c>
      <c r="D21" s="100">
        <v>1</v>
      </c>
      <c r="E21" s="102">
        <f t="shared" si="1"/>
        <v>0</v>
      </c>
      <c r="F21" s="9">
        <v>0</v>
      </c>
      <c r="G21" s="9">
        <v>0</v>
      </c>
      <c r="H21" s="9">
        <f t="shared" si="0"/>
        <v>0</v>
      </c>
      <c r="I21" s="10"/>
      <c r="J21" s="108" t="s">
        <v>40</v>
      </c>
    </row>
    <row r="22" spans="1:10" ht="21" customHeight="1">
      <c r="A22" s="100"/>
      <c r="B22" s="101"/>
      <c r="C22" s="102"/>
      <c r="D22" s="100"/>
      <c r="E22" s="102"/>
      <c r="F22" s="9">
        <v>0</v>
      </c>
      <c r="G22" s="9">
        <v>0</v>
      </c>
      <c r="H22" s="9">
        <f t="shared" si="0"/>
        <v>0</v>
      </c>
      <c r="I22" s="10"/>
      <c r="J22" s="109"/>
    </row>
    <row r="23" spans="1:10" s="16" customFormat="1" ht="21" customHeight="1">
      <c r="A23" s="11"/>
      <c r="B23" s="12" t="s">
        <v>41</v>
      </c>
      <c r="C23" s="13">
        <f>SUM(C21)</f>
        <v>0</v>
      </c>
      <c r="D23" s="13">
        <f t="shared" ref="D23:E23" si="2">SUM(D21)</f>
        <v>1</v>
      </c>
      <c r="E23" s="13">
        <f t="shared" si="2"/>
        <v>0</v>
      </c>
      <c r="F23" s="14">
        <f>SUM(F21:F22)</f>
        <v>0</v>
      </c>
      <c r="G23" s="14">
        <f t="shared" ref="G23:H23" si="3">SUM(G21:G22)</f>
        <v>0</v>
      </c>
      <c r="H23" s="14">
        <f t="shared" si="3"/>
        <v>0</v>
      </c>
      <c r="I23" s="15"/>
      <c r="J23" s="110"/>
    </row>
    <row r="24" spans="1:10" ht="21" customHeight="1">
      <c r="A24" s="106">
        <v>5</v>
      </c>
      <c r="B24" s="112" t="s">
        <v>42</v>
      </c>
      <c r="C24" s="114">
        <v>0</v>
      </c>
      <c r="D24" s="106">
        <v>1</v>
      </c>
      <c r="E24" s="114">
        <f t="shared" si="1"/>
        <v>0</v>
      </c>
      <c r="F24" s="9">
        <v>0</v>
      </c>
      <c r="G24" s="9">
        <v>0</v>
      </c>
      <c r="H24" s="9">
        <f t="shared" si="0"/>
        <v>0</v>
      </c>
      <c r="I24" s="10"/>
      <c r="J24" s="103" t="s">
        <v>43</v>
      </c>
    </row>
    <row r="25" spans="1:10" ht="21" customHeight="1">
      <c r="A25" s="111"/>
      <c r="B25" s="113"/>
      <c r="C25" s="115"/>
      <c r="D25" s="111"/>
      <c r="E25" s="115"/>
      <c r="F25" s="9">
        <v>0</v>
      </c>
      <c r="G25" s="9">
        <v>0</v>
      </c>
      <c r="H25" s="9">
        <f t="shared" si="0"/>
        <v>0</v>
      </c>
      <c r="I25" s="10"/>
      <c r="J25" s="104"/>
    </row>
    <row r="26" spans="1:10" s="16" customFormat="1" ht="21" customHeight="1">
      <c r="A26" s="11"/>
      <c r="B26" s="12" t="s">
        <v>44</v>
      </c>
      <c r="C26" s="13">
        <f>SUM(C24)</f>
        <v>0</v>
      </c>
      <c r="D26" s="13">
        <f t="shared" ref="D26:E26" si="4">SUM(D24)</f>
        <v>1</v>
      </c>
      <c r="E26" s="13">
        <f t="shared" si="4"/>
        <v>0</v>
      </c>
      <c r="F26" s="14">
        <f>SUM(F24:F25)</f>
        <v>0</v>
      </c>
      <c r="G26" s="14">
        <f>SUM(G24:G25)</f>
        <v>0</v>
      </c>
      <c r="H26" s="14">
        <f t="shared" ref="H26" si="5">SUM(H24:H25)</f>
        <v>0</v>
      </c>
      <c r="I26" s="15"/>
      <c r="J26" s="105"/>
    </row>
    <row r="27" spans="1:10" ht="21" customHeight="1">
      <c r="A27" s="100">
        <v>6</v>
      </c>
      <c r="B27" s="101" t="s">
        <v>45</v>
      </c>
      <c r="C27" s="102">
        <v>0</v>
      </c>
      <c r="D27" s="100">
        <v>1</v>
      </c>
      <c r="E27" s="102">
        <f t="shared" si="1"/>
        <v>0</v>
      </c>
      <c r="F27" s="9">
        <v>0</v>
      </c>
      <c r="G27" s="9">
        <v>0</v>
      </c>
      <c r="H27" s="9">
        <f t="shared" si="0"/>
        <v>0</v>
      </c>
      <c r="I27" s="10"/>
      <c r="J27" s="103" t="s">
        <v>46</v>
      </c>
    </row>
    <row r="28" spans="1:10" ht="21" customHeight="1">
      <c r="A28" s="100"/>
      <c r="B28" s="101"/>
      <c r="C28" s="102"/>
      <c r="D28" s="100"/>
      <c r="E28" s="102"/>
      <c r="F28" s="9">
        <v>0</v>
      </c>
      <c r="G28" s="9">
        <v>0</v>
      </c>
      <c r="H28" s="9">
        <f t="shared" si="0"/>
        <v>0</v>
      </c>
      <c r="I28" s="10"/>
      <c r="J28" s="109"/>
    </row>
    <row r="29" spans="1:10" s="16" customFormat="1" ht="21" customHeight="1">
      <c r="A29" s="11"/>
      <c r="B29" s="12" t="s">
        <v>47</v>
      </c>
      <c r="C29" s="13">
        <f>SUM(C27)</f>
        <v>0</v>
      </c>
      <c r="D29" s="13">
        <f>SUM(D27)</f>
        <v>1</v>
      </c>
      <c r="E29" s="13">
        <f>SUM(E27)</f>
        <v>0</v>
      </c>
      <c r="F29" s="14">
        <f>SUM(F27:F28)</f>
        <v>0</v>
      </c>
      <c r="G29" s="14">
        <f>SUM(G27:G28)</f>
        <v>0</v>
      </c>
      <c r="H29" s="14">
        <f>SUM(H27:H28)</f>
        <v>0</v>
      </c>
      <c r="I29" s="15"/>
      <c r="J29" s="110"/>
    </row>
    <row r="30" spans="1:10" ht="21" customHeight="1">
      <c r="A30" s="100">
        <v>7</v>
      </c>
      <c r="B30" s="101" t="s">
        <v>48</v>
      </c>
      <c r="C30" s="102">
        <v>0</v>
      </c>
      <c r="D30" s="100">
        <v>1</v>
      </c>
      <c r="E30" s="102">
        <f t="shared" si="1"/>
        <v>0</v>
      </c>
      <c r="F30" s="9">
        <v>0</v>
      </c>
      <c r="G30" s="9">
        <v>0</v>
      </c>
      <c r="H30" s="9">
        <f t="shared" si="0"/>
        <v>0</v>
      </c>
      <c r="I30" s="10"/>
      <c r="J30" s="97"/>
    </row>
    <row r="31" spans="1:10" ht="21" customHeight="1">
      <c r="A31" s="100"/>
      <c r="B31" s="101"/>
      <c r="C31" s="102"/>
      <c r="D31" s="100"/>
      <c r="E31" s="102"/>
      <c r="F31" s="9">
        <v>0</v>
      </c>
      <c r="G31" s="9">
        <v>0</v>
      </c>
      <c r="H31" s="9">
        <f t="shared" si="0"/>
        <v>0</v>
      </c>
      <c r="I31" s="10"/>
      <c r="J31" s="98"/>
    </row>
    <row r="32" spans="1:10" s="16" customFormat="1" ht="21" customHeight="1">
      <c r="A32" s="11"/>
      <c r="B32" s="12" t="s">
        <v>49</v>
      </c>
      <c r="C32" s="13">
        <f>SUM(C30)</f>
        <v>0</v>
      </c>
      <c r="D32" s="13">
        <f>SUM(D30)</f>
        <v>1</v>
      </c>
      <c r="E32" s="13">
        <f>SUM(E30)</f>
        <v>0</v>
      </c>
      <c r="F32" s="14">
        <f>SUM(F30:F31)</f>
        <v>0</v>
      </c>
      <c r="G32" s="14">
        <f>SUM(G30:G31)</f>
        <v>0</v>
      </c>
      <c r="H32" s="14">
        <f>SUM(H30:H31)</f>
        <v>0</v>
      </c>
      <c r="I32" s="15"/>
      <c r="J32" s="99"/>
    </row>
    <row r="33" spans="1:10" ht="21" customHeight="1">
      <c r="A33" s="100">
        <v>8</v>
      </c>
      <c r="B33" s="101" t="s">
        <v>50</v>
      </c>
      <c r="C33" s="102">
        <v>0</v>
      </c>
      <c r="D33" s="100">
        <v>1</v>
      </c>
      <c r="E33" s="102">
        <f t="shared" si="1"/>
        <v>0</v>
      </c>
      <c r="F33" s="9">
        <v>0</v>
      </c>
      <c r="G33" s="9">
        <v>0</v>
      </c>
      <c r="H33" s="9">
        <f t="shared" si="0"/>
        <v>0</v>
      </c>
      <c r="I33" s="10"/>
      <c r="J33" s="108" t="s">
        <v>51</v>
      </c>
    </row>
    <row r="34" spans="1:10" ht="21" customHeight="1">
      <c r="A34" s="100"/>
      <c r="B34" s="101"/>
      <c r="C34" s="102"/>
      <c r="D34" s="100"/>
      <c r="E34" s="102"/>
      <c r="F34" s="9">
        <v>0</v>
      </c>
      <c r="G34" s="9">
        <v>0</v>
      </c>
      <c r="H34" s="9">
        <f t="shared" si="0"/>
        <v>0</v>
      </c>
      <c r="I34" s="10"/>
      <c r="J34" s="109"/>
    </row>
    <row r="35" spans="1:10" s="16" customFormat="1" ht="21" customHeight="1">
      <c r="A35" s="11"/>
      <c r="B35" s="12" t="s">
        <v>52</v>
      </c>
      <c r="C35" s="13">
        <f>SUM(C33)</f>
        <v>0</v>
      </c>
      <c r="D35" s="13">
        <f t="shared" ref="D35:E35" si="6">SUM(D33)</f>
        <v>1</v>
      </c>
      <c r="E35" s="13">
        <f t="shared" si="6"/>
        <v>0</v>
      </c>
      <c r="F35" s="14">
        <f>SUM(F33:F34)</f>
        <v>0</v>
      </c>
      <c r="G35" s="14">
        <f t="shared" ref="G35:H35" si="7">SUM(G33:G34)</f>
        <v>0</v>
      </c>
      <c r="H35" s="14">
        <f t="shared" si="7"/>
        <v>0</v>
      </c>
      <c r="I35" s="15"/>
      <c r="J35" s="110"/>
    </row>
    <row r="36" spans="1:10" ht="21" customHeight="1">
      <c r="A36" s="100">
        <v>9</v>
      </c>
      <c r="B36" s="101" t="s">
        <v>53</v>
      </c>
      <c r="C36" s="102">
        <v>0</v>
      </c>
      <c r="D36" s="100">
        <v>1</v>
      </c>
      <c r="E36" s="102">
        <f t="shared" si="1"/>
        <v>0</v>
      </c>
      <c r="F36" s="9">
        <v>0</v>
      </c>
      <c r="G36" s="9">
        <v>0</v>
      </c>
      <c r="H36" s="9">
        <f t="shared" si="0"/>
        <v>0</v>
      </c>
      <c r="I36" s="10"/>
      <c r="J36" s="103" t="s">
        <v>54</v>
      </c>
    </row>
    <row r="37" spans="1:10" ht="21" customHeight="1">
      <c r="A37" s="100"/>
      <c r="B37" s="101"/>
      <c r="C37" s="102"/>
      <c r="D37" s="100"/>
      <c r="E37" s="102"/>
      <c r="F37" s="9">
        <v>0</v>
      </c>
      <c r="G37" s="9">
        <v>0</v>
      </c>
      <c r="H37" s="9">
        <f t="shared" si="0"/>
        <v>0</v>
      </c>
      <c r="I37" s="10"/>
      <c r="J37" s="104"/>
    </row>
    <row r="38" spans="1:10" s="16" customFormat="1" ht="21" customHeight="1">
      <c r="A38" s="11"/>
      <c r="B38" s="12" t="s">
        <v>55</v>
      </c>
      <c r="C38" s="13">
        <f>SUM(C36)</f>
        <v>0</v>
      </c>
      <c r="D38" s="13">
        <f>SUM(D36)</f>
        <v>1</v>
      </c>
      <c r="E38" s="13">
        <f>SUM(E36)</f>
        <v>0</v>
      </c>
      <c r="F38" s="14">
        <f>SUM(F36:F37)</f>
        <v>0</v>
      </c>
      <c r="G38" s="14">
        <f>SUM(G36:G37)</f>
        <v>0</v>
      </c>
      <c r="H38" s="14">
        <f>SUM(H36:H37)</f>
        <v>0</v>
      </c>
      <c r="I38" s="15"/>
      <c r="J38" s="105"/>
    </row>
    <row r="39" spans="1:10" ht="22.5" customHeight="1">
      <c r="A39" s="106">
        <v>10</v>
      </c>
      <c r="B39" s="101" t="s">
        <v>56</v>
      </c>
      <c r="C39" s="102">
        <v>0</v>
      </c>
      <c r="D39" s="100">
        <v>1</v>
      </c>
      <c r="E39" s="102">
        <f t="shared" si="1"/>
        <v>0</v>
      </c>
      <c r="F39" s="146">
        <v>536</v>
      </c>
      <c r="G39" s="9">
        <v>0</v>
      </c>
      <c r="H39" s="9">
        <f>F39+G39</f>
        <v>536</v>
      </c>
      <c r="I39" s="52" t="s">
        <v>301</v>
      </c>
      <c r="J39" s="97"/>
    </row>
    <row r="40" spans="1:10" ht="21" customHeight="1">
      <c r="A40" s="107"/>
      <c r="B40" s="101"/>
      <c r="C40" s="102"/>
      <c r="D40" s="100"/>
      <c r="E40" s="102"/>
      <c r="F40" s="9">
        <v>3734.1</v>
      </c>
      <c r="G40" s="9">
        <v>0</v>
      </c>
      <c r="H40" s="9">
        <f t="shared" ref="H40" si="8">F40+G40</f>
        <v>3734.1</v>
      </c>
      <c r="I40" s="52" t="s">
        <v>302</v>
      </c>
      <c r="J40" s="98"/>
    </row>
    <row r="41" spans="1:10" s="16" customFormat="1" ht="21" customHeight="1">
      <c r="A41" s="11"/>
      <c r="B41" s="12" t="s">
        <v>57</v>
      </c>
      <c r="C41" s="13">
        <f>SUM(C39)</f>
        <v>0</v>
      </c>
      <c r="D41" s="13">
        <f>SUM(D39)</f>
        <v>1</v>
      </c>
      <c r="E41" s="13">
        <f>SUM(E39)</f>
        <v>0</v>
      </c>
      <c r="F41" s="14">
        <f>SUM(F39:F40)</f>
        <v>4270.1000000000004</v>
      </c>
      <c r="G41" s="14">
        <f>SUM(G39:G40)</f>
        <v>0</v>
      </c>
      <c r="H41" s="14">
        <f>SUM(H39:H40)</f>
        <v>4270.1000000000004</v>
      </c>
      <c r="I41" s="15"/>
      <c r="J41" s="99"/>
    </row>
    <row r="42" spans="1:10" ht="21" customHeight="1">
      <c r="A42" s="11"/>
      <c r="B42" s="12" t="s">
        <v>58</v>
      </c>
      <c r="C42" s="13">
        <f t="shared" ref="C42:H42" si="9">SUM(C41,C38,C35,C32,C29,C26,C23,C20,C17,C14)</f>
        <v>50000</v>
      </c>
      <c r="D42" s="13">
        <f t="shared" si="9"/>
        <v>9</v>
      </c>
      <c r="E42" s="13">
        <f t="shared" si="9"/>
        <v>50000</v>
      </c>
      <c r="F42" s="14">
        <f t="shared" si="9"/>
        <v>60185.1</v>
      </c>
      <c r="G42" s="14">
        <f t="shared" si="9"/>
        <v>0</v>
      </c>
      <c r="H42" s="14">
        <f>SUM(H41,H38,H35,H32,H29,H26,H23,H20,H17,H14)</f>
        <v>60185.1</v>
      </c>
      <c r="I42" s="15"/>
      <c r="J42" s="17"/>
    </row>
    <row r="46" spans="1:10" ht="21" customHeight="1">
      <c r="A46" s="92" t="s">
        <v>59</v>
      </c>
      <c r="B46" s="93"/>
      <c r="C46" s="94" t="s">
        <v>60</v>
      </c>
      <c r="D46" s="94"/>
      <c r="E46" s="94" t="s">
        <v>61</v>
      </c>
      <c r="F46" s="94"/>
      <c r="G46" s="94" t="s">
        <v>62</v>
      </c>
      <c r="H46" s="94"/>
      <c r="I46" s="18" t="s">
        <v>63</v>
      </c>
    </row>
    <row r="47" spans="1:10" ht="21" customHeight="1">
      <c r="A47" s="95">
        <f>E42</f>
        <v>50000</v>
      </c>
      <c r="B47" s="96"/>
      <c r="C47" s="96">
        <f>H42</f>
        <v>60185.1</v>
      </c>
      <c r="D47" s="96"/>
      <c r="E47" s="96">
        <f>F42</f>
        <v>60185.1</v>
      </c>
      <c r="F47" s="96"/>
      <c r="G47" s="96">
        <f>G42</f>
        <v>0</v>
      </c>
      <c r="H47" s="96"/>
      <c r="I47" s="19">
        <f>A47-C47</f>
        <v>-10185.099999999999</v>
      </c>
    </row>
    <row r="49" spans="1:9" ht="21" customHeight="1">
      <c r="A49" s="20" t="s">
        <v>64</v>
      </c>
      <c r="B49" s="16"/>
      <c r="C49" s="21" t="s">
        <v>65</v>
      </c>
      <c r="D49" s="20"/>
      <c r="E49" s="20" t="s">
        <v>66</v>
      </c>
      <c r="F49" s="20"/>
      <c r="G49" s="20" t="s">
        <v>67</v>
      </c>
      <c r="H49" s="20"/>
      <c r="I49" s="16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5:J17"/>
    <mergeCell ref="J8:J14"/>
    <mergeCell ref="A15:A16"/>
    <mergeCell ref="B15:B16"/>
    <mergeCell ref="C15:C16"/>
    <mergeCell ref="D15:D16"/>
    <mergeCell ref="E15:E16"/>
    <mergeCell ref="A8:A13"/>
    <mergeCell ref="B8:B13"/>
    <mergeCell ref="C8:C13"/>
    <mergeCell ref="D8:D13"/>
    <mergeCell ref="E8:E13"/>
    <mergeCell ref="J21:J23"/>
    <mergeCell ref="A18:A19"/>
    <mergeCell ref="B18:B19"/>
    <mergeCell ref="C18:C19"/>
    <mergeCell ref="D18:D19"/>
    <mergeCell ref="E18:E19"/>
    <mergeCell ref="J18:J20"/>
    <mergeCell ref="A21:A22"/>
    <mergeCell ref="B21:B22"/>
    <mergeCell ref="C21:C22"/>
    <mergeCell ref="D21:D22"/>
    <mergeCell ref="E21:E22"/>
    <mergeCell ref="J27:J29"/>
    <mergeCell ref="A24:A25"/>
    <mergeCell ref="B24:B25"/>
    <mergeCell ref="C24:C25"/>
    <mergeCell ref="D24:D25"/>
    <mergeCell ref="E24:E25"/>
    <mergeCell ref="J24:J26"/>
    <mergeCell ref="A27:A28"/>
    <mergeCell ref="B27:B28"/>
    <mergeCell ref="C27:C28"/>
    <mergeCell ref="D27:D28"/>
    <mergeCell ref="E27:E28"/>
    <mergeCell ref="J33:J35"/>
    <mergeCell ref="A30:A31"/>
    <mergeCell ref="B30:B31"/>
    <mergeCell ref="C30:C31"/>
    <mergeCell ref="D30:D31"/>
    <mergeCell ref="E30:E31"/>
    <mergeCell ref="J30:J32"/>
    <mergeCell ref="A33:A34"/>
    <mergeCell ref="B33:B34"/>
    <mergeCell ref="C33:C34"/>
    <mergeCell ref="D33:D34"/>
    <mergeCell ref="E33:E34"/>
    <mergeCell ref="J39:J41"/>
    <mergeCell ref="A36:A37"/>
    <mergeCell ref="B36:B37"/>
    <mergeCell ref="C36:C37"/>
    <mergeCell ref="D36:D37"/>
    <mergeCell ref="E36:E37"/>
    <mergeCell ref="J36:J38"/>
    <mergeCell ref="A39:A40"/>
    <mergeCell ref="B39:B40"/>
    <mergeCell ref="C39:C40"/>
    <mergeCell ref="D39:D40"/>
    <mergeCell ref="E39:E40"/>
    <mergeCell ref="A46:B46"/>
    <mergeCell ref="C46:D46"/>
    <mergeCell ref="E46:F46"/>
    <mergeCell ref="G46:H46"/>
    <mergeCell ref="A47:B47"/>
    <mergeCell ref="C47:D47"/>
    <mergeCell ref="E47:F47"/>
    <mergeCell ref="G47:H47"/>
  </mergeCells>
  <phoneticPr fontId="4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opLeftCell="A50" zoomScaleNormal="100" workbookViewId="0">
      <selection activeCell="I69" sqref="I69"/>
    </sheetView>
  </sheetViews>
  <sheetFormatPr defaultColWidth="9" defaultRowHeight="15"/>
  <cols>
    <col min="1" max="1" width="5.06640625" style="40" bestFit="1" customWidth="1"/>
    <col min="2" max="2" width="8.9296875" style="40" bestFit="1" customWidth="1"/>
    <col min="3" max="3" width="10.06640625" style="40" bestFit="1" customWidth="1"/>
    <col min="4" max="4" width="10.796875" style="40" bestFit="1" customWidth="1"/>
    <col min="5" max="5" width="14.46484375" style="40" bestFit="1" customWidth="1"/>
    <col min="6" max="6" width="10.06640625" style="40" bestFit="1" customWidth="1"/>
    <col min="7" max="7" width="22.06640625" style="41" customWidth="1"/>
    <col min="8" max="8" width="7" style="40" bestFit="1" customWidth="1"/>
    <col min="9" max="9" width="11.3984375" style="30" bestFit="1" customWidth="1"/>
    <col min="10" max="10" width="17.6640625" style="26" customWidth="1"/>
    <col min="11" max="16384" width="9" style="26"/>
  </cols>
  <sheetData>
    <row r="1" spans="1:10" ht="15.75">
      <c r="A1" s="126" t="s">
        <v>72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>
      <c r="A2" s="31" t="s">
        <v>0</v>
      </c>
      <c r="B2" s="31" t="s">
        <v>73</v>
      </c>
      <c r="C2" s="31" t="s">
        <v>1</v>
      </c>
      <c r="D2" s="31" t="s">
        <v>2</v>
      </c>
      <c r="E2" s="31" t="s">
        <v>3</v>
      </c>
      <c r="F2" s="31" t="s">
        <v>275</v>
      </c>
      <c r="G2" s="32" t="s">
        <v>4</v>
      </c>
      <c r="H2" s="31" t="s">
        <v>78</v>
      </c>
      <c r="I2" s="29" t="s">
        <v>70</v>
      </c>
      <c r="J2" s="29" t="s">
        <v>71</v>
      </c>
    </row>
    <row r="3" spans="1:10">
      <c r="A3" s="33">
        <v>1</v>
      </c>
      <c r="B3" s="134" t="s">
        <v>74</v>
      </c>
      <c r="C3" s="33" t="s">
        <v>5</v>
      </c>
      <c r="D3" s="34">
        <v>45194</v>
      </c>
      <c r="E3" s="33" t="s">
        <v>274</v>
      </c>
      <c r="F3" s="87" t="s">
        <v>276</v>
      </c>
      <c r="G3" s="88" t="s">
        <v>273</v>
      </c>
      <c r="H3" s="33" t="s">
        <v>79</v>
      </c>
      <c r="I3" s="137">
        <v>169</v>
      </c>
      <c r="J3" s="28"/>
    </row>
    <row r="4" spans="1:10">
      <c r="A4" s="33">
        <v>2</v>
      </c>
      <c r="B4" s="134" t="s">
        <v>74</v>
      </c>
      <c r="C4" s="33" t="s">
        <v>5</v>
      </c>
      <c r="D4" s="86">
        <v>45204</v>
      </c>
      <c r="E4" s="33" t="s">
        <v>278</v>
      </c>
      <c r="F4" s="87" t="s">
        <v>276</v>
      </c>
      <c r="G4" s="88" t="s">
        <v>277</v>
      </c>
      <c r="H4" s="33" t="s">
        <v>79</v>
      </c>
      <c r="I4" s="137">
        <v>260.5</v>
      </c>
      <c r="J4" s="27"/>
    </row>
    <row r="5" spans="1:10">
      <c r="A5" s="33">
        <v>3</v>
      </c>
      <c r="B5" s="134" t="s">
        <v>74</v>
      </c>
      <c r="C5" s="33" t="s">
        <v>7</v>
      </c>
      <c r="D5" s="34">
        <v>45199</v>
      </c>
      <c r="E5" s="33" t="s">
        <v>280</v>
      </c>
      <c r="F5" s="87" t="s">
        <v>276</v>
      </c>
      <c r="G5" s="88" t="s">
        <v>279</v>
      </c>
      <c r="H5" s="33" t="s">
        <v>79</v>
      </c>
      <c r="I5" s="137">
        <v>169</v>
      </c>
      <c r="J5" s="28"/>
    </row>
    <row r="6" spans="1:10">
      <c r="A6" s="33">
        <v>4</v>
      </c>
      <c r="B6" s="134" t="s">
        <v>74</v>
      </c>
      <c r="C6" s="33" t="s">
        <v>7</v>
      </c>
      <c r="D6" s="86">
        <v>45204</v>
      </c>
      <c r="E6" s="33" t="s">
        <v>278</v>
      </c>
      <c r="F6" s="87" t="s">
        <v>276</v>
      </c>
      <c r="G6" s="88" t="s">
        <v>277</v>
      </c>
      <c r="H6" s="33" t="s">
        <v>79</v>
      </c>
      <c r="I6" s="137">
        <v>260.5</v>
      </c>
      <c r="J6" s="27"/>
    </row>
    <row r="7" spans="1:10">
      <c r="A7" s="33">
        <v>5</v>
      </c>
      <c r="B7" s="134" t="s">
        <v>74</v>
      </c>
      <c r="C7" s="33" t="s">
        <v>10</v>
      </c>
      <c r="D7" s="79">
        <v>45200</v>
      </c>
      <c r="E7" s="33" t="s">
        <v>282</v>
      </c>
      <c r="F7" s="87" t="s">
        <v>276</v>
      </c>
      <c r="G7" s="88" t="s">
        <v>281</v>
      </c>
      <c r="H7" s="33" t="s">
        <v>79</v>
      </c>
      <c r="I7" s="137">
        <v>497.5</v>
      </c>
      <c r="J7" s="28"/>
    </row>
    <row r="8" spans="1:10">
      <c r="A8" s="33">
        <v>6</v>
      </c>
      <c r="B8" s="134" t="s">
        <v>74</v>
      </c>
      <c r="C8" s="33" t="s">
        <v>10</v>
      </c>
      <c r="D8" s="86">
        <v>45204</v>
      </c>
      <c r="E8" s="33" t="s">
        <v>283</v>
      </c>
      <c r="F8" s="87" t="s">
        <v>276</v>
      </c>
      <c r="G8" s="88" t="s">
        <v>284</v>
      </c>
      <c r="H8" s="33" t="s">
        <v>79</v>
      </c>
      <c r="I8" s="135">
        <v>647.5</v>
      </c>
      <c r="J8" s="55"/>
    </row>
    <row r="9" spans="1:10">
      <c r="A9" s="33">
        <v>7</v>
      </c>
      <c r="B9" s="134" t="s">
        <v>74</v>
      </c>
      <c r="C9" s="33" t="s">
        <v>9</v>
      </c>
      <c r="D9" s="79">
        <v>45200</v>
      </c>
      <c r="E9" s="33" t="s">
        <v>282</v>
      </c>
      <c r="F9" s="87" t="s">
        <v>276</v>
      </c>
      <c r="G9" s="88" t="s">
        <v>281</v>
      </c>
      <c r="H9" s="33" t="s">
        <v>79</v>
      </c>
      <c r="I9" s="137">
        <v>497.5</v>
      </c>
      <c r="J9" s="28"/>
    </row>
    <row r="10" spans="1:10">
      <c r="A10" s="33">
        <v>8</v>
      </c>
      <c r="B10" s="134" t="s">
        <v>74</v>
      </c>
      <c r="C10" s="33" t="s">
        <v>9</v>
      </c>
      <c r="D10" s="86">
        <v>45204</v>
      </c>
      <c r="E10" s="33" t="s">
        <v>278</v>
      </c>
      <c r="F10" s="87" t="s">
        <v>276</v>
      </c>
      <c r="G10" s="88" t="s">
        <v>277</v>
      </c>
      <c r="H10" s="33" t="s">
        <v>79</v>
      </c>
      <c r="I10" s="137">
        <v>303.5</v>
      </c>
      <c r="J10" s="28" t="s">
        <v>287</v>
      </c>
    </row>
    <row r="11" spans="1:10">
      <c r="A11" s="33">
        <v>9</v>
      </c>
      <c r="B11" s="134" t="s">
        <v>74</v>
      </c>
      <c r="C11" s="33" t="s">
        <v>11</v>
      </c>
      <c r="D11" s="79">
        <v>45200</v>
      </c>
      <c r="E11" s="33" t="s">
        <v>282</v>
      </c>
      <c r="F11" s="87" t="s">
        <v>276</v>
      </c>
      <c r="G11" s="88" t="s">
        <v>281</v>
      </c>
      <c r="H11" s="33" t="s">
        <v>79</v>
      </c>
      <c r="I11" s="137">
        <v>497.5</v>
      </c>
      <c r="J11" s="27"/>
    </row>
    <row r="12" spans="1:10">
      <c r="A12" s="33">
        <v>10</v>
      </c>
      <c r="B12" s="134" t="s">
        <v>74</v>
      </c>
      <c r="C12" s="33" t="s">
        <v>11</v>
      </c>
      <c r="D12" s="86">
        <v>45204</v>
      </c>
      <c r="E12" s="33" t="s">
        <v>278</v>
      </c>
      <c r="F12" s="87" t="s">
        <v>276</v>
      </c>
      <c r="G12" s="88" t="s">
        <v>277</v>
      </c>
      <c r="H12" s="33" t="s">
        <v>79</v>
      </c>
      <c r="I12" s="137">
        <v>303.5</v>
      </c>
      <c r="J12" s="28" t="s">
        <v>287</v>
      </c>
    </row>
    <row r="13" spans="1:10">
      <c r="A13" s="33">
        <v>11</v>
      </c>
      <c r="B13" s="134" t="s">
        <v>74</v>
      </c>
      <c r="C13" s="33" t="s">
        <v>9</v>
      </c>
      <c r="D13" s="89">
        <v>45204</v>
      </c>
      <c r="E13" s="33" t="s">
        <v>16</v>
      </c>
      <c r="F13" s="87" t="s">
        <v>276</v>
      </c>
      <c r="G13" s="88" t="s">
        <v>17</v>
      </c>
      <c r="H13" s="33" t="s">
        <v>79</v>
      </c>
      <c r="I13" s="138">
        <v>259</v>
      </c>
      <c r="J13" s="127" t="s">
        <v>145</v>
      </c>
    </row>
    <row r="14" spans="1:10">
      <c r="A14" s="33">
        <v>12</v>
      </c>
      <c r="B14" s="134" t="s">
        <v>74</v>
      </c>
      <c r="C14" s="33" t="s">
        <v>11</v>
      </c>
      <c r="D14" s="89">
        <v>45204</v>
      </c>
      <c r="E14" s="33" t="s">
        <v>16</v>
      </c>
      <c r="F14" s="87" t="s">
        <v>276</v>
      </c>
      <c r="G14" s="88" t="s">
        <v>17</v>
      </c>
      <c r="H14" s="33" t="s">
        <v>79</v>
      </c>
      <c r="I14" s="139"/>
      <c r="J14" s="128"/>
    </row>
    <row r="15" spans="1:10">
      <c r="A15" s="33">
        <v>13</v>
      </c>
      <c r="B15" s="134" t="s">
        <v>74</v>
      </c>
      <c r="C15" s="33" t="s">
        <v>13</v>
      </c>
      <c r="D15" s="86">
        <v>45201</v>
      </c>
      <c r="E15" s="33" t="s">
        <v>285</v>
      </c>
      <c r="F15" s="87" t="s">
        <v>286</v>
      </c>
      <c r="G15" s="88" t="s">
        <v>280</v>
      </c>
      <c r="H15" s="33" t="s">
        <v>79</v>
      </c>
      <c r="I15" s="137">
        <v>443</v>
      </c>
      <c r="J15" s="28" t="s">
        <v>287</v>
      </c>
    </row>
    <row r="16" spans="1:10">
      <c r="A16" s="33">
        <v>14</v>
      </c>
      <c r="B16" s="134" t="s">
        <v>74</v>
      </c>
      <c r="C16" s="33" t="s">
        <v>13</v>
      </c>
      <c r="D16" s="86">
        <v>45204</v>
      </c>
      <c r="E16" s="33" t="s">
        <v>14</v>
      </c>
      <c r="F16" s="87" t="s">
        <v>276</v>
      </c>
      <c r="G16" s="88" t="s">
        <v>15</v>
      </c>
      <c r="H16" s="33" t="s">
        <v>79</v>
      </c>
      <c r="I16" s="137">
        <v>260.5</v>
      </c>
      <c r="J16" s="27"/>
    </row>
    <row r="17" spans="1:10">
      <c r="A17" s="33">
        <v>15</v>
      </c>
      <c r="B17" s="134" t="s">
        <v>74</v>
      </c>
      <c r="C17" s="33" t="s">
        <v>12</v>
      </c>
      <c r="D17" s="89">
        <v>45200</v>
      </c>
      <c r="E17" s="33" t="s">
        <v>8</v>
      </c>
      <c r="F17" s="87" t="s">
        <v>276</v>
      </c>
      <c r="G17" s="88" t="s">
        <v>6</v>
      </c>
      <c r="H17" s="33" t="s">
        <v>79</v>
      </c>
      <c r="I17" s="140">
        <v>34</v>
      </c>
      <c r="J17" s="27" t="s">
        <v>145</v>
      </c>
    </row>
    <row r="18" spans="1:10">
      <c r="A18" s="33">
        <v>16</v>
      </c>
      <c r="B18" s="134" t="s">
        <v>74</v>
      </c>
      <c r="C18" s="33" t="s">
        <v>12</v>
      </c>
      <c r="D18" s="89">
        <v>45204</v>
      </c>
      <c r="E18" s="33" t="s">
        <v>14</v>
      </c>
      <c r="F18" s="87" t="s">
        <v>276</v>
      </c>
      <c r="G18" s="88" t="s">
        <v>15</v>
      </c>
      <c r="H18" s="33" t="s">
        <v>79</v>
      </c>
      <c r="I18" s="140">
        <v>13</v>
      </c>
      <c r="J18" s="27" t="s">
        <v>145</v>
      </c>
    </row>
    <row r="19" spans="1:10">
      <c r="A19" s="33">
        <v>17</v>
      </c>
      <c r="B19" s="134" t="s">
        <v>80</v>
      </c>
      <c r="C19" s="33" t="s">
        <v>81</v>
      </c>
      <c r="D19" s="34">
        <v>45202</v>
      </c>
      <c r="E19" s="35" t="s">
        <v>83</v>
      </c>
      <c r="F19" s="36" t="s">
        <v>84</v>
      </c>
      <c r="G19" s="35" t="s">
        <v>85</v>
      </c>
      <c r="H19" s="33" t="s">
        <v>79</v>
      </c>
      <c r="I19" s="137">
        <v>264.5</v>
      </c>
      <c r="J19" s="28"/>
    </row>
    <row r="20" spans="1:10">
      <c r="A20" s="33">
        <v>18</v>
      </c>
      <c r="B20" s="134" t="s">
        <v>80</v>
      </c>
      <c r="C20" s="33" t="s">
        <v>82</v>
      </c>
      <c r="D20" s="34">
        <v>45202</v>
      </c>
      <c r="E20" s="35" t="s">
        <v>83</v>
      </c>
      <c r="F20" s="36" t="s">
        <v>84</v>
      </c>
      <c r="G20" s="35" t="s">
        <v>86</v>
      </c>
      <c r="H20" s="33" t="s">
        <v>79</v>
      </c>
      <c r="I20" s="140">
        <v>264.5</v>
      </c>
      <c r="J20" s="28" t="s">
        <v>295</v>
      </c>
    </row>
    <row r="21" spans="1:10">
      <c r="A21" s="33">
        <v>19</v>
      </c>
      <c r="B21" s="134" t="s">
        <v>88</v>
      </c>
      <c r="C21" s="33" t="s">
        <v>87</v>
      </c>
      <c r="D21" s="37">
        <v>45200</v>
      </c>
      <c r="E21" s="38" t="s">
        <v>89</v>
      </c>
      <c r="F21" s="38" t="s">
        <v>90</v>
      </c>
      <c r="G21" s="39" t="s">
        <v>91</v>
      </c>
      <c r="H21" s="33" t="s">
        <v>79</v>
      </c>
      <c r="I21" s="137">
        <v>247</v>
      </c>
      <c r="J21" s="28"/>
    </row>
    <row r="22" spans="1:10">
      <c r="A22" s="33">
        <v>20</v>
      </c>
      <c r="B22" s="134" t="s">
        <v>75</v>
      </c>
      <c r="C22" s="33" t="s">
        <v>75</v>
      </c>
      <c r="D22" s="86">
        <v>45203</v>
      </c>
      <c r="E22" s="38" t="s">
        <v>109</v>
      </c>
      <c r="F22" s="38" t="s">
        <v>110</v>
      </c>
      <c r="G22" s="38" t="s">
        <v>111</v>
      </c>
      <c r="H22" s="33" t="s">
        <v>79</v>
      </c>
      <c r="I22" s="140">
        <v>621.5</v>
      </c>
      <c r="J22" s="27" t="s">
        <v>112</v>
      </c>
    </row>
    <row r="23" spans="1:10">
      <c r="A23" s="33">
        <v>21</v>
      </c>
      <c r="B23" s="134" t="s">
        <v>75</v>
      </c>
      <c r="C23" s="33" t="s">
        <v>76</v>
      </c>
      <c r="D23" s="86">
        <v>45203</v>
      </c>
      <c r="E23" s="38" t="s">
        <v>109</v>
      </c>
      <c r="F23" s="38" t="s">
        <v>110</v>
      </c>
      <c r="G23" s="38" t="s">
        <v>111</v>
      </c>
      <c r="H23" s="33" t="s">
        <v>79</v>
      </c>
      <c r="I23" s="140">
        <v>621.5</v>
      </c>
      <c r="J23" s="27" t="s">
        <v>112</v>
      </c>
    </row>
    <row r="24" spans="1:10">
      <c r="A24" s="33">
        <v>22</v>
      </c>
      <c r="B24" s="134" t="s">
        <v>93</v>
      </c>
      <c r="C24" s="23" t="s">
        <v>94</v>
      </c>
      <c r="D24" s="79">
        <v>45200</v>
      </c>
      <c r="E24" s="38" t="s">
        <v>99</v>
      </c>
      <c r="F24" s="38" t="s">
        <v>90</v>
      </c>
      <c r="G24" s="39" t="s">
        <v>100</v>
      </c>
      <c r="H24" s="22" t="s">
        <v>105</v>
      </c>
      <c r="I24" s="137">
        <v>694</v>
      </c>
      <c r="J24" s="28"/>
    </row>
    <row r="25" spans="1:10">
      <c r="A25" s="33">
        <v>23</v>
      </c>
      <c r="B25" s="134" t="s">
        <v>93</v>
      </c>
      <c r="C25" s="23" t="s">
        <v>94</v>
      </c>
      <c r="D25" s="79">
        <v>45203</v>
      </c>
      <c r="E25" s="38" t="s">
        <v>99</v>
      </c>
      <c r="F25" s="38" t="s">
        <v>90</v>
      </c>
      <c r="G25" s="39" t="s">
        <v>103</v>
      </c>
      <c r="H25" s="22" t="s">
        <v>105</v>
      </c>
      <c r="I25" s="137">
        <v>530</v>
      </c>
      <c r="J25" s="28"/>
    </row>
    <row r="26" spans="1:10">
      <c r="A26" s="33">
        <v>24</v>
      </c>
      <c r="B26" s="134" t="s">
        <v>93</v>
      </c>
      <c r="C26" s="23" t="s">
        <v>95</v>
      </c>
      <c r="D26" s="79">
        <v>45200</v>
      </c>
      <c r="E26" s="38" t="s">
        <v>99</v>
      </c>
      <c r="F26" s="38" t="s">
        <v>90</v>
      </c>
      <c r="G26" s="39" t="s">
        <v>100</v>
      </c>
      <c r="H26" s="22" t="s">
        <v>106</v>
      </c>
      <c r="I26" s="137">
        <v>694</v>
      </c>
      <c r="J26" s="28"/>
    </row>
    <row r="27" spans="1:10">
      <c r="A27" s="33">
        <v>25</v>
      </c>
      <c r="B27" s="134" t="s">
        <v>93</v>
      </c>
      <c r="C27" s="23" t="s">
        <v>95</v>
      </c>
      <c r="D27" s="79">
        <v>45202</v>
      </c>
      <c r="E27" s="38" t="s">
        <v>99</v>
      </c>
      <c r="F27" s="38" t="s">
        <v>90</v>
      </c>
      <c r="G27" s="38" t="s">
        <v>104</v>
      </c>
      <c r="H27" s="22" t="s">
        <v>106</v>
      </c>
      <c r="I27" s="137">
        <v>334</v>
      </c>
      <c r="J27" s="28"/>
    </row>
    <row r="28" spans="1:10">
      <c r="A28" s="33">
        <v>26</v>
      </c>
      <c r="B28" s="134" t="s">
        <v>93</v>
      </c>
      <c r="C28" s="22" t="s">
        <v>96</v>
      </c>
      <c r="D28" s="79">
        <v>45200</v>
      </c>
      <c r="E28" s="38" t="s">
        <v>99</v>
      </c>
      <c r="F28" s="38" t="s">
        <v>90</v>
      </c>
      <c r="G28" s="42" t="s">
        <v>100</v>
      </c>
      <c r="H28" s="22" t="s">
        <v>79</v>
      </c>
      <c r="I28" s="137">
        <v>694</v>
      </c>
      <c r="J28" s="28"/>
    </row>
    <row r="29" spans="1:10">
      <c r="A29" s="33">
        <v>27</v>
      </c>
      <c r="B29" s="134" t="s">
        <v>93</v>
      </c>
      <c r="C29" s="22" t="s">
        <v>96</v>
      </c>
      <c r="D29" s="79">
        <v>45203</v>
      </c>
      <c r="E29" s="38" t="s">
        <v>99</v>
      </c>
      <c r="F29" s="38" t="s">
        <v>90</v>
      </c>
      <c r="G29" s="42" t="s">
        <v>103</v>
      </c>
      <c r="H29" s="22" t="s">
        <v>79</v>
      </c>
      <c r="I29" s="137">
        <v>530</v>
      </c>
      <c r="J29" s="28"/>
    </row>
    <row r="30" spans="1:10">
      <c r="A30" s="33">
        <v>28</v>
      </c>
      <c r="B30" s="134" t="s">
        <v>93</v>
      </c>
      <c r="C30" s="22" t="s">
        <v>97</v>
      </c>
      <c r="D30" s="79">
        <v>45200</v>
      </c>
      <c r="E30" s="38" t="s">
        <v>99</v>
      </c>
      <c r="F30" s="38" t="s">
        <v>90</v>
      </c>
      <c r="G30" s="42" t="s">
        <v>100</v>
      </c>
      <c r="H30" s="22" t="s">
        <v>107</v>
      </c>
      <c r="I30" s="137">
        <v>694</v>
      </c>
      <c r="J30" s="28"/>
    </row>
    <row r="31" spans="1:10">
      <c r="A31" s="33">
        <v>29</v>
      </c>
      <c r="B31" s="134" t="s">
        <v>93</v>
      </c>
      <c r="C31" s="22" t="s">
        <v>97</v>
      </c>
      <c r="D31" s="79">
        <v>45203</v>
      </c>
      <c r="E31" s="38" t="s">
        <v>99</v>
      </c>
      <c r="F31" s="38" t="s">
        <v>90</v>
      </c>
      <c r="G31" s="42" t="s">
        <v>103</v>
      </c>
      <c r="H31" s="22" t="s">
        <v>107</v>
      </c>
      <c r="I31" s="137">
        <v>530</v>
      </c>
      <c r="J31" s="28"/>
    </row>
    <row r="32" spans="1:10">
      <c r="A32" s="33">
        <v>30</v>
      </c>
      <c r="B32" s="134" t="s">
        <v>93</v>
      </c>
      <c r="C32" s="22" t="s">
        <v>98</v>
      </c>
      <c r="D32" s="79">
        <v>45200</v>
      </c>
      <c r="E32" s="38" t="s">
        <v>101</v>
      </c>
      <c r="F32" s="38" t="s">
        <v>90</v>
      </c>
      <c r="G32" s="42" t="s">
        <v>102</v>
      </c>
      <c r="H32" s="22" t="s">
        <v>108</v>
      </c>
      <c r="I32" s="137">
        <v>497.5</v>
      </c>
      <c r="J32" s="28"/>
    </row>
    <row r="33" spans="1:10">
      <c r="A33" s="33">
        <v>31</v>
      </c>
      <c r="B33" s="134" t="s">
        <v>93</v>
      </c>
      <c r="C33" s="22" t="s">
        <v>98</v>
      </c>
      <c r="D33" s="79">
        <v>45202</v>
      </c>
      <c r="E33" s="38" t="s">
        <v>99</v>
      </c>
      <c r="F33" s="38" t="s">
        <v>90</v>
      </c>
      <c r="G33" s="22" t="s">
        <v>104</v>
      </c>
      <c r="H33" s="22" t="s">
        <v>108</v>
      </c>
      <c r="I33" s="137">
        <v>334</v>
      </c>
      <c r="J33" s="28"/>
    </row>
    <row r="34" spans="1:10">
      <c r="A34" s="33">
        <v>32</v>
      </c>
      <c r="B34" s="134" t="s">
        <v>129</v>
      </c>
      <c r="C34" s="43" t="s">
        <v>130</v>
      </c>
      <c r="D34" s="79">
        <v>45201</v>
      </c>
      <c r="E34" s="80" t="s">
        <v>131</v>
      </c>
      <c r="F34" s="81" t="s">
        <v>132</v>
      </c>
      <c r="G34" s="73" t="s">
        <v>133</v>
      </c>
      <c r="H34" s="50" t="s">
        <v>134</v>
      </c>
      <c r="I34" s="136">
        <v>601</v>
      </c>
      <c r="J34" s="51"/>
    </row>
    <row r="35" spans="1:10" ht="15" customHeight="1">
      <c r="A35" s="33">
        <v>33</v>
      </c>
      <c r="B35" s="134" t="s">
        <v>114</v>
      </c>
      <c r="C35" s="43" t="s">
        <v>113</v>
      </c>
      <c r="D35" s="82">
        <v>45203</v>
      </c>
      <c r="E35" s="83" t="s">
        <v>120</v>
      </c>
      <c r="F35" s="84" t="s">
        <v>77</v>
      </c>
      <c r="G35" s="78" t="s">
        <v>121</v>
      </c>
      <c r="H35" s="24" t="s">
        <v>105</v>
      </c>
      <c r="I35" s="141">
        <v>336</v>
      </c>
      <c r="J35" s="127" t="s">
        <v>288</v>
      </c>
    </row>
    <row r="36" spans="1:10">
      <c r="A36" s="33">
        <v>34</v>
      </c>
      <c r="B36" s="134" t="s">
        <v>114</v>
      </c>
      <c r="C36" s="44" t="s">
        <v>116</v>
      </c>
      <c r="D36" s="79">
        <v>45203</v>
      </c>
      <c r="E36" s="85" t="s">
        <v>120</v>
      </c>
      <c r="F36" s="84" t="s">
        <v>77</v>
      </c>
      <c r="G36" s="78" t="s">
        <v>121</v>
      </c>
      <c r="H36" s="24" t="s">
        <v>105</v>
      </c>
      <c r="I36" s="142"/>
      <c r="J36" s="129"/>
    </row>
    <row r="37" spans="1:10">
      <c r="A37" s="33">
        <v>35</v>
      </c>
      <c r="B37" s="134" t="s">
        <v>114</v>
      </c>
      <c r="C37" s="44" t="s">
        <v>117</v>
      </c>
      <c r="D37" s="79">
        <v>45203</v>
      </c>
      <c r="E37" s="85" t="s">
        <v>120</v>
      </c>
      <c r="F37" s="84" t="s">
        <v>84</v>
      </c>
      <c r="G37" s="78" t="s">
        <v>121</v>
      </c>
      <c r="H37" s="24" t="s">
        <v>105</v>
      </c>
      <c r="I37" s="142"/>
      <c r="J37" s="129"/>
    </row>
    <row r="38" spans="1:10">
      <c r="A38" s="33">
        <v>36</v>
      </c>
      <c r="B38" s="134" t="s">
        <v>114</v>
      </c>
      <c r="C38" s="44" t="s">
        <v>118</v>
      </c>
      <c r="D38" s="79">
        <v>45203</v>
      </c>
      <c r="E38" s="85" t="s">
        <v>120</v>
      </c>
      <c r="F38" s="84" t="s">
        <v>84</v>
      </c>
      <c r="G38" s="78" t="s">
        <v>121</v>
      </c>
      <c r="H38" s="24" t="s">
        <v>105</v>
      </c>
      <c r="I38" s="142"/>
      <c r="J38" s="129"/>
    </row>
    <row r="39" spans="1:10">
      <c r="A39" s="33">
        <v>37</v>
      </c>
      <c r="B39" s="134" t="s">
        <v>114</v>
      </c>
      <c r="C39" s="33" t="s">
        <v>119</v>
      </c>
      <c r="D39" s="23">
        <v>45203</v>
      </c>
      <c r="E39" s="44" t="s">
        <v>120</v>
      </c>
      <c r="F39" s="24" t="s">
        <v>84</v>
      </c>
      <c r="G39" s="78" t="s">
        <v>121</v>
      </c>
      <c r="H39" s="24" t="s">
        <v>105</v>
      </c>
      <c r="I39" s="143"/>
      <c r="J39" s="130"/>
    </row>
    <row r="40" spans="1:10">
      <c r="A40" s="33">
        <v>38</v>
      </c>
      <c r="B40" s="134" t="s">
        <v>115</v>
      </c>
      <c r="C40" s="47" t="s">
        <v>122</v>
      </c>
      <c r="D40" s="48">
        <v>45201</v>
      </c>
      <c r="E40" s="22" t="s">
        <v>124</v>
      </c>
      <c r="F40" s="46" t="s">
        <v>84</v>
      </c>
      <c r="G40" s="45" t="s">
        <v>125</v>
      </c>
      <c r="H40" s="46" t="s">
        <v>105</v>
      </c>
      <c r="I40" s="144">
        <v>937</v>
      </c>
      <c r="J40" s="77"/>
    </row>
    <row r="41" spans="1:10">
      <c r="A41" s="33">
        <v>39</v>
      </c>
      <c r="B41" s="134" t="s">
        <v>115</v>
      </c>
      <c r="C41" s="47" t="s">
        <v>122</v>
      </c>
      <c r="D41" s="48">
        <v>45203</v>
      </c>
      <c r="E41" s="22" t="s">
        <v>137</v>
      </c>
      <c r="F41" s="22" t="s">
        <v>84</v>
      </c>
      <c r="G41" s="22" t="s">
        <v>136</v>
      </c>
      <c r="H41" s="22" t="s">
        <v>106</v>
      </c>
      <c r="I41" s="137">
        <v>641.5</v>
      </c>
      <c r="J41" s="28"/>
    </row>
    <row r="42" spans="1:10">
      <c r="A42" s="33">
        <v>40</v>
      </c>
      <c r="B42" s="134" t="s">
        <v>115</v>
      </c>
      <c r="C42" s="47" t="s">
        <v>123</v>
      </c>
      <c r="D42" s="48">
        <v>45201</v>
      </c>
      <c r="E42" s="22" t="s">
        <v>124</v>
      </c>
      <c r="F42" s="46" t="s">
        <v>84</v>
      </c>
      <c r="G42" s="23" t="s">
        <v>125</v>
      </c>
      <c r="H42" s="22" t="s">
        <v>105</v>
      </c>
      <c r="I42" s="137">
        <v>937</v>
      </c>
      <c r="J42" s="28"/>
    </row>
    <row r="43" spans="1:10">
      <c r="A43" s="33">
        <v>41</v>
      </c>
      <c r="B43" s="134" t="s">
        <v>115</v>
      </c>
      <c r="C43" s="47" t="s">
        <v>261</v>
      </c>
      <c r="D43" s="49">
        <v>45201</v>
      </c>
      <c r="E43" s="50" t="s">
        <v>124</v>
      </c>
      <c r="F43" s="73" t="s">
        <v>84</v>
      </c>
      <c r="G43" s="68" t="s">
        <v>125</v>
      </c>
      <c r="H43" s="50" t="s">
        <v>105</v>
      </c>
      <c r="I43" s="137">
        <v>937</v>
      </c>
      <c r="J43" s="28"/>
    </row>
    <row r="44" spans="1:10">
      <c r="A44" s="33">
        <v>42</v>
      </c>
      <c r="B44" s="134" t="s">
        <v>115</v>
      </c>
      <c r="C44" s="69" t="s">
        <v>126</v>
      </c>
      <c r="D44" s="25">
        <v>45201</v>
      </c>
      <c r="E44" s="24" t="s">
        <v>124</v>
      </c>
      <c r="F44" s="24" t="s">
        <v>84</v>
      </c>
      <c r="G44" s="57" t="s">
        <v>125</v>
      </c>
      <c r="H44" s="24" t="s">
        <v>108</v>
      </c>
      <c r="I44" s="137">
        <v>1384</v>
      </c>
      <c r="J44" s="28"/>
    </row>
    <row r="45" spans="1:10">
      <c r="A45" s="33">
        <v>43</v>
      </c>
      <c r="B45" s="134" t="s">
        <v>115</v>
      </c>
      <c r="C45" s="69" t="s">
        <v>127</v>
      </c>
      <c r="D45" s="25">
        <v>45201</v>
      </c>
      <c r="E45" s="24" t="s">
        <v>124</v>
      </c>
      <c r="F45" s="24" t="s">
        <v>263</v>
      </c>
      <c r="G45" s="24" t="s">
        <v>128</v>
      </c>
      <c r="H45" s="24" t="s">
        <v>79</v>
      </c>
      <c r="I45" s="137">
        <v>711</v>
      </c>
      <c r="J45" s="28"/>
    </row>
    <row r="46" spans="1:10">
      <c r="A46" s="33">
        <v>44</v>
      </c>
      <c r="B46" s="134" t="s">
        <v>115</v>
      </c>
      <c r="C46" s="69" t="s">
        <v>300</v>
      </c>
      <c r="D46" s="25">
        <v>45201</v>
      </c>
      <c r="E46" s="24" t="s">
        <v>124</v>
      </c>
      <c r="F46" s="24" t="s">
        <v>263</v>
      </c>
      <c r="G46" s="24" t="s">
        <v>128</v>
      </c>
      <c r="H46" s="24" t="s">
        <v>79</v>
      </c>
      <c r="I46" s="137">
        <v>711</v>
      </c>
      <c r="J46" s="28"/>
    </row>
    <row r="47" spans="1:10">
      <c r="A47" s="33">
        <v>45</v>
      </c>
      <c r="B47" s="135" t="s">
        <v>115</v>
      </c>
      <c r="C47" s="70" t="s">
        <v>262</v>
      </c>
      <c r="D47" s="25">
        <v>45201</v>
      </c>
      <c r="E47" s="24" t="s">
        <v>264</v>
      </c>
      <c r="F47" s="24" t="s">
        <v>84</v>
      </c>
      <c r="G47" s="24" t="s">
        <v>265</v>
      </c>
      <c r="H47" s="24" t="s">
        <v>106</v>
      </c>
      <c r="I47" s="136">
        <v>641.5</v>
      </c>
      <c r="J47" s="51"/>
    </row>
    <row r="48" spans="1:10">
      <c r="A48" s="33">
        <v>46</v>
      </c>
      <c r="B48" s="135" t="s">
        <v>115</v>
      </c>
      <c r="C48" s="71" t="s">
        <v>135</v>
      </c>
      <c r="D48" s="25">
        <v>45201</v>
      </c>
      <c r="E48" s="24" t="s">
        <v>266</v>
      </c>
      <c r="F48" s="24" t="s">
        <v>142</v>
      </c>
      <c r="G48" s="57" t="s">
        <v>125</v>
      </c>
      <c r="H48" s="24" t="s">
        <v>267</v>
      </c>
      <c r="I48" s="136">
        <v>535</v>
      </c>
      <c r="J48" s="51"/>
    </row>
    <row r="49" spans="1:10">
      <c r="A49" s="33">
        <v>47</v>
      </c>
      <c r="B49" s="134" t="s">
        <v>115</v>
      </c>
      <c r="C49" s="71" t="s">
        <v>135</v>
      </c>
      <c r="D49" s="25">
        <v>45203</v>
      </c>
      <c r="E49" s="24" t="s">
        <v>137</v>
      </c>
      <c r="F49" s="24" t="s">
        <v>84</v>
      </c>
      <c r="G49" s="24" t="s">
        <v>136</v>
      </c>
      <c r="H49" s="24" t="s">
        <v>106</v>
      </c>
      <c r="I49" s="137">
        <v>641.5</v>
      </c>
      <c r="J49" s="28"/>
    </row>
    <row r="50" spans="1:10">
      <c r="A50" s="33">
        <v>45</v>
      </c>
      <c r="B50" s="135" t="s">
        <v>115</v>
      </c>
      <c r="C50" s="69" t="s">
        <v>300</v>
      </c>
      <c r="D50" s="25">
        <v>45201</v>
      </c>
      <c r="E50" s="24" t="s">
        <v>137</v>
      </c>
      <c r="F50" s="24" t="s">
        <v>84</v>
      </c>
      <c r="G50" s="24" t="s">
        <v>265</v>
      </c>
      <c r="H50" s="24" t="s">
        <v>106</v>
      </c>
      <c r="I50" s="136">
        <v>641.5</v>
      </c>
      <c r="J50" s="51"/>
    </row>
    <row r="51" spans="1:10">
      <c r="A51" s="33">
        <v>49</v>
      </c>
      <c r="B51" s="134" t="s">
        <v>138</v>
      </c>
      <c r="C51" s="71" t="s">
        <v>139</v>
      </c>
      <c r="D51" s="25">
        <v>45201</v>
      </c>
      <c r="E51" s="24" t="s">
        <v>141</v>
      </c>
      <c r="F51" s="24" t="s">
        <v>142</v>
      </c>
      <c r="G51" s="24" t="s">
        <v>143</v>
      </c>
      <c r="H51" s="24" t="s">
        <v>144</v>
      </c>
      <c r="I51" s="137">
        <v>336.5</v>
      </c>
      <c r="J51" s="28"/>
    </row>
    <row r="52" spans="1:10">
      <c r="A52" s="33">
        <v>50</v>
      </c>
      <c r="B52" s="134" t="s">
        <v>138</v>
      </c>
      <c r="C52" s="71" t="s">
        <v>140</v>
      </c>
      <c r="D52" s="25">
        <v>45201</v>
      </c>
      <c r="E52" s="24" t="s">
        <v>141</v>
      </c>
      <c r="F52" s="24" t="s">
        <v>142</v>
      </c>
      <c r="G52" s="24" t="s">
        <v>143</v>
      </c>
      <c r="H52" s="24" t="s">
        <v>144</v>
      </c>
      <c r="I52" s="137">
        <v>336.5</v>
      </c>
      <c r="J52" s="28"/>
    </row>
    <row r="53" spans="1:10">
      <c r="A53" s="33">
        <v>51</v>
      </c>
      <c r="B53" s="134" t="s">
        <v>201</v>
      </c>
      <c r="C53" s="72" t="s">
        <v>257</v>
      </c>
      <c r="D53" s="59">
        <v>45202</v>
      </c>
      <c r="E53" s="60" t="s">
        <v>99</v>
      </c>
      <c r="F53" s="60" t="s">
        <v>77</v>
      </c>
      <c r="G53" s="60" t="s">
        <v>202</v>
      </c>
      <c r="H53" s="60" t="s">
        <v>203</v>
      </c>
      <c r="I53" s="137">
        <v>1051.5</v>
      </c>
      <c r="J53" s="28"/>
    </row>
    <row r="54" spans="1:10">
      <c r="A54" s="33">
        <v>52</v>
      </c>
      <c r="B54" s="134" t="s">
        <v>201</v>
      </c>
      <c r="C54" s="72" t="s">
        <v>257</v>
      </c>
      <c r="D54" s="59">
        <v>45204</v>
      </c>
      <c r="E54" s="60" t="s">
        <v>258</v>
      </c>
      <c r="F54" s="60" t="s">
        <v>259</v>
      </c>
      <c r="G54" s="60" t="s">
        <v>260</v>
      </c>
      <c r="H54" s="60" t="s">
        <v>203</v>
      </c>
      <c r="I54" s="137">
        <v>1497.5</v>
      </c>
      <c r="J54" s="28"/>
    </row>
    <row r="55" spans="1:10" ht="27.75">
      <c r="A55" s="33">
        <v>53</v>
      </c>
      <c r="B55" s="134" t="s">
        <v>204</v>
      </c>
      <c r="C55" s="62" t="s">
        <v>269</v>
      </c>
      <c r="D55" s="74">
        <v>45202</v>
      </c>
      <c r="E55" s="75" t="s">
        <v>205</v>
      </c>
      <c r="F55" s="76" t="s">
        <v>90</v>
      </c>
      <c r="G55" s="76" t="s">
        <v>206</v>
      </c>
      <c r="H55" s="76" t="s">
        <v>203</v>
      </c>
      <c r="I55" s="140">
        <v>14.5</v>
      </c>
      <c r="J55" s="28"/>
    </row>
    <row r="56" spans="1:10" ht="27.75">
      <c r="A56" s="33">
        <v>54</v>
      </c>
      <c r="B56" s="134" t="s">
        <v>204</v>
      </c>
      <c r="C56" s="62" t="s">
        <v>268</v>
      </c>
      <c r="D56" s="64">
        <v>45203</v>
      </c>
      <c r="E56" s="61" t="s">
        <v>207</v>
      </c>
      <c r="F56" s="61" t="s">
        <v>208</v>
      </c>
      <c r="G56" s="61" t="s">
        <v>209</v>
      </c>
      <c r="H56" s="61" t="s">
        <v>203</v>
      </c>
      <c r="I56" s="140">
        <v>927</v>
      </c>
      <c r="J56" s="28"/>
    </row>
    <row r="57" spans="1:10">
      <c r="A57" s="33">
        <v>55</v>
      </c>
      <c r="B57" s="134" t="s">
        <v>204</v>
      </c>
      <c r="C57" s="62" t="s">
        <v>271</v>
      </c>
      <c r="D57" s="64">
        <v>45203</v>
      </c>
      <c r="E57" s="61" t="s">
        <v>207</v>
      </c>
      <c r="F57" s="61" t="s">
        <v>208</v>
      </c>
      <c r="G57" s="61" t="s">
        <v>209</v>
      </c>
      <c r="H57" s="61" t="s">
        <v>203</v>
      </c>
      <c r="I57" s="140">
        <v>927</v>
      </c>
      <c r="J57" s="28"/>
    </row>
    <row r="58" spans="1:10" ht="30">
      <c r="A58" s="33">
        <v>56</v>
      </c>
      <c r="B58" s="134" t="s">
        <v>204</v>
      </c>
      <c r="C58" s="62" t="s">
        <v>270</v>
      </c>
      <c r="D58" s="63">
        <v>45202</v>
      </c>
      <c r="E58" s="62" t="s">
        <v>298</v>
      </c>
      <c r="F58" s="61" t="s">
        <v>90</v>
      </c>
      <c r="G58" s="62" t="s">
        <v>294</v>
      </c>
      <c r="H58" s="61" t="s">
        <v>203</v>
      </c>
      <c r="I58" s="137">
        <v>111.5</v>
      </c>
      <c r="J58" s="90" t="s">
        <v>299</v>
      </c>
    </row>
    <row r="59" spans="1:10">
      <c r="A59" s="33">
        <v>57</v>
      </c>
      <c r="B59" s="134" t="s">
        <v>204</v>
      </c>
      <c r="C59" s="62" t="s">
        <v>210</v>
      </c>
      <c r="D59" s="65">
        <v>45204</v>
      </c>
      <c r="E59" s="61" t="s">
        <v>211</v>
      </c>
      <c r="F59" s="61" t="s">
        <v>212</v>
      </c>
      <c r="G59" s="61" t="s">
        <v>213</v>
      </c>
      <c r="H59" s="61" t="s">
        <v>203</v>
      </c>
      <c r="I59" s="137">
        <v>1215.5</v>
      </c>
      <c r="J59" s="28"/>
    </row>
    <row r="60" spans="1:10">
      <c r="A60" s="33">
        <v>58</v>
      </c>
      <c r="B60" s="134" t="s">
        <v>204</v>
      </c>
      <c r="C60" s="62" t="s">
        <v>214</v>
      </c>
      <c r="D60" s="63">
        <v>45202</v>
      </c>
      <c r="E60" s="61" t="s">
        <v>215</v>
      </c>
      <c r="F60" s="61" t="s">
        <v>216</v>
      </c>
      <c r="G60" s="61" t="s">
        <v>217</v>
      </c>
      <c r="H60" s="61" t="s">
        <v>218</v>
      </c>
      <c r="I60" s="137">
        <v>440.5</v>
      </c>
      <c r="J60" s="28"/>
    </row>
    <row r="61" spans="1:10">
      <c r="A61" s="33">
        <v>59</v>
      </c>
      <c r="B61" s="134" t="s">
        <v>204</v>
      </c>
      <c r="C61" s="62" t="s">
        <v>214</v>
      </c>
      <c r="D61" s="65">
        <v>45204</v>
      </c>
      <c r="E61" s="61" t="s">
        <v>215</v>
      </c>
      <c r="F61" s="61" t="s">
        <v>216</v>
      </c>
      <c r="G61" s="61" t="s">
        <v>219</v>
      </c>
      <c r="H61" s="61" t="s">
        <v>203</v>
      </c>
      <c r="I61" s="137">
        <v>708</v>
      </c>
      <c r="J61" s="28"/>
    </row>
    <row r="62" spans="1:10">
      <c r="A62" s="33">
        <v>60</v>
      </c>
      <c r="B62" s="134" t="s">
        <v>204</v>
      </c>
      <c r="C62" s="62" t="s">
        <v>220</v>
      </c>
      <c r="D62" s="63">
        <v>45202</v>
      </c>
      <c r="E62" s="61" t="s">
        <v>215</v>
      </c>
      <c r="F62" s="61" t="s">
        <v>216</v>
      </c>
      <c r="G62" s="61" t="s">
        <v>221</v>
      </c>
      <c r="H62" s="61" t="s">
        <v>203</v>
      </c>
      <c r="I62" s="137">
        <v>316</v>
      </c>
      <c r="J62" s="28"/>
    </row>
    <row r="63" spans="1:10">
      <c r="A63" s="33">
        <v>61</v>
      </c>
      <c r="B63" s="134" t="s">
        <v>204</v>
      </c>
      <c r="C63" s="62" t="s">
        <v>220</v>
      </c>
      <c r="D63" s="65">
        <v>45204</v>
      </c>
      <c r="E63" s="61" t="s">
        <v>215</v>
      </c>
      <c r="F63" s="61" t="s">
        <v>216</v>
      </c>
      <c r="G63" s="61" t="s">
        <v>222</v>
      </c>
      <c r="H63" s="61" t="s">
        <v>203</v>
      </c>
      <c r="I63" s="137">
        <v>189</v>
      </c>
      <c r="J63" s="28"/>
    </row>
    <row r="64" spans="1:10">
      <c r="A64" s="33">
        <v>62</v>
      </c>
      <c r="B64" s="134" t="s">
        <v>204</v>
      </c>
      <c r="C64" s="66" t="s">
        <v>223</v>
      </c>
      <c r="D64" s="63">
        <v>45202</v>
      </c>
      <c r="E64" s="61" t="s">
        <v>211</v>
      </c>
      <c r="F64" s="61" t="s">
        <v>212</v>
      </c>
      <c r="G64" s="61" t="s">
        <v>224</v>
      </c>
      <c r="H64" s="61" t="s">
        <v>218</v>
      </c>
      <c r="I64" s="137">
        <v>443.5</v>
      </c>
      <c r="J64" s="28"/>
    </row>
    <row r="65" spans="1:10">
      <c r="A65" s="33">
        <v>63</v>
      </c>
      <c r="B65" s="134" t="s">
        <v>204</v>
      </c>
      <c r="C65" s="66" t="s">
        <v>223</v>
      </c>
      <c r="D65" s="65">
        <v>45204</v>
      </c>
      <c r="E65" s="61" t="s">
        <v>225</v>
      </c>
      <c r="F65" s="61" t="s">
        <v>212</v>
      </c>
      <c r="G65" s="61" t="s">
        <v>213</v>
      </c>
      <c r="H65" s="61" t="s">
        <v>203</v>
      </c>
      <c r="I65" s="137">
        <v>1215.5</v>
      </c>
      <c r="J65" s="28"/>
    </row>
    <row r="66" spans="1:10">
      <c r="A66" s="33">
        <v>64</v>
      </c>
      <c r="B66" s="134" t="s">
        <v>204</v>
      </c>
      <c r="C66" s="66" t="s">
        <v>226</v>
      </c>
      <c r="D66" s="63">
        <v>45202</v>
      </c>
      <c r="E66" s="61" t="s">
        <v>99</v>
      </c>
      <c r="F66" s="61" t="s">
        <v>90</v>
      </c>
      <c r="G66" s="61" t="s">
        <v>227</v>
      </c>
      <c r="H66" s="61" t="s">
        <v>203</v>
      </c>
      <c r="I66" s="140">
        <v>336.5</v>
      </c>
      <c r="J66" s="28"/>
    </row>
    <row r="67" spans="1:10">
      <c r="A67" s="33">
        <v>65</v>
      </c>
      <c r="B67" s="134" t="s">
        <v>204</v>
      </c>
      <c r="C67" s="66" t="s">
        <v>226</v>
      </c>
      <c r="D67" s="65">
        <v>45204</v>
      </c>
      <c r="E67" s="61" t="s">
        <v>211</v>
      </c>
      <c r="F67" s="61" t="s">
        <v>212</v>
      </c>
      <c r="G67" s="61" t="s">
        <v>213</v>
      </c>
      <c r="H67" s="61" t="s">
        <v>203</v>
      </c>
      <c r="I67" s="137">
        <v>1215.5</v>
      </c>
      <c r="J67" s="28"/>
    </row>
    <row r="68" spans="1:10">
      <c r="A68" s="33">
        <v>66</v>
      </c>
      <c r="B68" s="134" t="s">
        <v>228</v>
      </c>
      <c r="C68" s="67" t="s">
        <v>229</v>
      </c>
      <c r="D68" s="58">
        <v>45202</v>
      </c>
      <c r="E68" s="61" t="s">
        <v>230</v>
      </c>
      <c r="F68" s="61" t="s">
        <v>212</v>
      </c>
      <c r="G68" s="62" t="s">
        <v>231</v>
      </c>
      <c r="H68" s="61" t="s">
        <v>203</v>
      </c>
      <c r="I68" s="137">
        <v>764.5</v>
      </c>
      <c r="J68" s="28"/>
    </row>
    <row r="69" spans="1:10" ht="15.75">
      <c r="A69" s="125" t="s">
        <v>92</v>
      </c>
      <c r="B69" s="125"/>
      <c r="C69" s="125"/>
      <c r="D69" s="125"/>
      <c r="E69" s="125"/>
      <c r="F69" s="125"/>
      <c r="G69" s="125"/>
      <c r="H69" s="125"/>
      <c r="I69" s="54">
        <f>SUM(I3:I68)</f>
        <v>33867.5</v>
      </c>
      <c r="J69" s="28"/>
    </row>
  </sheetData>
  <mergeCells count="6">
    <mergeCell ref="A69:H69"/>
    <mergeCell ref="A1:J1"/>
    <mergeCell ref="J13:J14"/>
    <mergeCell ref="I35:I39"/>
    <mergeCell ref="I13:I14"/>
    <mergeCell ref="J35:J39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2CAF1-A705-42A1-AC34-F75640B37137}">
  <sheetPr>
    <pageSetUpPr fitToPage="1"/>
  </sheetPr>
  <dimension ref="A1:H29"/>
  <sheetViews>
    <sheetView workbookViewId="0">
      <selection activeCell="G29" sqref="G29"/>
    </sheetView>
  </sheetViews>
  <sheetFormatPr defaultRowHeight="15"/>
  <cols>
    <col min="1" max="1" width="9.06640625" style="30"/>
    <col min="2" max="2" width="10.796875" style="30" bestFit="1" customWidth="1"/>
    <col min="3" max="3" width="18.796875" style="30" bestFit="1" customWidth="1"/>
    <col min="4" max="4" width="9.06640625" style="30"/>
    <col min="5" max="5" width="16.86328125" style="30" bestFit="1" customWidth="1"/>
    <col min="6" max="6" width="15.46484375" style="30" bestFit="1" customWidth="1"/>
    <col min="7" max="7" width="10.19921875" style="30" customWidth="1"/>
    <col min="8" max="8" width="10.9296875" style="30" bestFit="1" customWidth="1"/>
    <col min="9" max="16384" width="9.06640625" style="30"/>
  </cols>
  <sheetData>
    <row r="1" spans="1:8" ht="15.75">
      <c r="A1" s="126" t="s">
        <v>72</v>
      </c>
      <c r="B1" s="126"/>
      <c r="C1" s="126"/>
      <c r="D1" s="126"/>
      <c r="E1" s="126"/>
      <c r="F1" s="126"/>
      <c r="G1" s="126"/>
      <c r="H1" s="126"/>
    </row>
    <row r="2" spans="1:8" ht="23.65" customHeight="1">
      <c r="A2" s="31" t="s">
        <v>0</v>
      </c>
      <c r="B2" s="31" t="s">
        <v>73</v>
      </c>
      <c r="C2" s="31" t="s">
        <v>1</v>
      </c>
      <c r="D2" s="31" t="s">
        <v>2</v>
      </c>
      <c r="E2" s="32" t="s">
        <v>4</v>
      </c>
      <c r="F2" s="32" t="s">
        <v>148</v>
      </c>
      <c r="G2" s="29" t="s">
        <v>70</v>
      </c>
      <c r="H2" s="29" t="s">
        <v>146</v>
      </c>
    </row>
    <row r="3" spans="1:8">
      <c r="A3" s="33">
        <v>1</v>
      </c>
      <c r="B3" s="27" t="s">
        <v>149</v>
      </c>
      <c r="C3" s="27" t="s">
        <v>167</v>
      </c>
      <c r="D3" s="56">
        <v>45200</v>
      </c>
      <c r="E3" s="27" t="s">
        <v>150</v>
      </c>
      <c r="F3" s="27" t="s">
        <v>151</v>
      </c>
      <c r="G3" s="27">
        <v>802</v>
      </c>
      <c r="H3" s="27" t="s">
        <v>147</v>
      </c>
    </row>
    <row r="4" spans="1:8">
      <c r="A4" s="33">
        <v>2</v>
      </c>
      <c r="B4" s="27" t="s">
        <v>149</v>
      </c>
      <c r="C4" s="27" t="s">
        <v>195</v>
      </c>
      <c r="D4" s="56">
        <v>45200</v>
      </c>
      <c r="E4" s="27" t="s">
        <v>197</v>
      </c>
      <c r="F4" s="27" t="s">
        <v>198</v>
      </c>
      <c r="G4" s="27">
        <v>195</v>
      </c>
      <c r="H4" s="27" t="s">
        <v>147</v>
      </c>
    </row>
    <row r="5" spans="1:8">
      <c r="A5" s="33">
        <v>3</v>
      </c>
      <c r="B5" s="27" t="s">
        <v>149</v>
      </c>
      <c r="C5" s="27" t="s">
        <v>196</v>
      </c>
      <c r="D5" s="23">
        <v>45202</v>
      </c>
      <c r="E5" s="27" t="s">
        <v>199</v>
      </c>
      <c r="F5" s="27" t="s">
        <v>200</v>
      </c>
      <c r="G5" s="27">
        <v>185</v>
      </c>
      <c r="H5" s="27" t="s">
        <v>147</v>
      </c>
    </row>
    <row r="6" spans="1:8">
      <c r="A6" s="33">
        <v>4</v>
      </c>
      <c r="B6" s="27" t="s">
        <v>80</v>
      </c>
      <c r="C6" s="27" t="s">
        <v>152</v>
      </c>
      <c r="D6" s="56">
        <v>45199</v>
      </c>
      <c r="E6" s="27" t="s">
        <v>153</v>
      </c>
      <c r="F6" s="27" t="s">
        <v>154</v>
      </c>
      <c r="G6" s="27">
        <v>116</v>
      </c>
      <c r="H6" s="27" t="s">
        <v>147</v>
      </c>
    </row>
    <row r="7" spans="1:8">
      <c r="A7" s="33">
        <v>5</v>
      </c>
      <c r="B7" s="27" t="s">
        <v>80</v>
      </c>
      <c r="C7" s="27" t="s">
        <v>192</v>
      </c>
      <c r="D7" s="23">
        <v>45202</v>
      </c>
      <c r="E7" s="27" t="s">
        <v>193</v>
      </c>
      <c r="F7" s="27" t="s">
        <v>194</v>
      </c>
      <c r="G7" s="27">
        <v>560.5</v>
      </c>
      <c r="H7" s="27" t="s">
        <v>147</v>
      </c>
    </row>
    <row r="8" spans="1:8">
      <c r="A8" s="33">
        <v>6</v>
      </c>
      <c r="B8" s="27" t="s">
        <v>156</v>
      </c>
      <c r="C8" s="27" t="s">
        <v>155</v>
      </c>
      <c r="D8" s="23">
        <v>45200</v>
      </c>
      <c r="E8" s="27" t="s">
        <v>157</v>
      </c>
      <c r="F8" s="27" t="s">
        <v>159</v>
      </c>
      <c r="G8" s="27">
        <v>195</v>
      </c>
      <c r="H8" s="27" t="s">
        <v>147</v>
      </c>
    </row>
    <row r="9" spans="1:8">
      <c r="A9" s="33">
        <v>7</v>
      </c>
      <c r="B9" s="27" t="s">
        <v>156</v>
      </c>
      <c r="C9" s="27" t="s">
        <v>155</v>
      </c>
      <c r="D9" s="23">
        <v>45203</v>
      </c>
      <c r="E9" s="27" t="s">
        <v>158</v>
      </c>
      <c r="F9" s="27" t="s">
        <v>160</v>
      </c>
      <c r="G9" s="27">
        <v>213</v>
      </c>
      <c r="H9" s="27" t="s">
        <v>147</v>
      </c>
    </row>
    <row r="10" spans="1:8">
      <c r="A10" s="33">
        <v>8</v>
      </c>
      <c r="B10" s="27" t="s">
        <v>161</v>
      </c>
      <c r="C10" s="27" t="s">
        <v>162</v>
      </c>
      <c r="D10" s="56">
        <v>45201</v>
      </c>
      <c r="E10" s="27" t="s">
        <v>163</v>
      </c>
      <c r="F10" s="27" t="s">
        <v>165</v>
      </c>
      <c r="G10" s="27">
        <v>559</v>
      </c>
      <c r="H10" s="27" t="s">
        <v>147</v>
      </c>
    </row>
    <row r="11" spans="1:8">
      <c r="A11" s="33">
        <v>9</v>
      </c>
      <c r="B11" s="27" t="s">
        <v>161</v>
      </c>
      <c r="C11" s="27" t="s">
        <v>162</v>
      </c>
      <c r="D11" s="56">
        <v>45204</v>
      </c>
      <c r="E11" s="27" t="s">
        <v>164</v>
      </c>
      <c r="F11" s="27" t="s">
        <v>166</v>
      </c>
      <c r="G11" s="27">
        <v>319.5</v>
      </c>
      <c r="H11" s="27" t="s">
        <v>147</v>
      </c>
    </row>
    <row r="12" spans="1:8">
      <c r="A12" s="33">
        <v>10</v>
      </c>
      <c r="B12" s="27" t="s">
        <v>169</v>
      </c>
      <c r="C12" s="27" t="s">
        <v>168</v>
      </c>
      <c r="D12" s="57">
        <v>45203</v>
      </c>
      <c r="E12" s="27" t="s">
        <v>170</v>
      </c>
      <c r="F12" s="27" t="s">
        <v>171</v>
      </c>
      <c r="G12" s="27">
        <v>314.5</v>
      </c>
      <c r="H12" s="27" t="s">
        <v>147</v>
      </c>
    </row>
    <row r="13" spans="1:8">
      <c r="A13" s="33">
        <v>11</v>
      </c>
      <c r="B13" s="27" t="s">
        <v>172</v>
      </c>
      <c r="C13" s="27" t="s">
        <v>175</v>
      </c>
      <c r="D13" s="56">
        <v>45200</v>
      </c>
      <c r="E13" s="27" t="s">
        <v>177</v>
      </c>
      <c r="F13" s="27" t="s">
        <v>181</v>
      </c>
      <c r="G13" s="27">
        <v>213.5</v>
      </c>
      <c r="H13" s="27" t="s">
        <v>147</v>
      </c>
    </row>
    <row r="14" spans="1:8">
      <c r="A14" s="33">
        <v>12</v>
      </c>
      <c r="B14" s="27" t="s">
        <v>172</v>
      </c>
      <c r="C14" s="27" t="s">
        <v>174</v>
      </c>
      <c r="D14" s="23">
        <v>45202</v>
      </c>
      <c r="E14" s="27" t="s">
        <v>178</v>
      </c>
      <c r="F14" s="27" t="s">
        <v>182</v>
      </c>
      <c r="G14" s="27">
        <v>186.5</v>
      </c>
      <c r="H14" s="27" t="s">
        <v>147</v>
      </c>
    </row>
    <row r="15" spans="1:8">
      <c r="A15" s="33">
        <v>13</v>
      </c>
      <c r="B15" s="27" t="s">
        <v>172</v>
      </c>
      <c r="C15" s="27" t="s">
        <v>174</v>
      </c>
      <c r="D15" s="23">
        <v>45202</v>
      </c>
      <c r="E15" s="27" t="s">
        <v>176</v>
      </c>
      <c r="F15" s="27" t="s">
        <v>182</v>
      </c>
      <c r="G15" s="27">
        <v>106.5</v>
      </c>
      <c r="H15" s="27" t="s">
        <v>147</v>
      </c>
    </row>
    <row r="16" spans="1:8">
      <c r="A16" s="33">
        <v>14</v>
      </c>
      <c r="B16" s="27" t="s">
        <v>172</v>
      </c>
      <c r="C16" s="27" t="s">
        <v>173</v>
      </c>
      <c r="D16" s="56">
        <v>45200</v>
      </c>
      <c r="E16" s="27" t="s">
        <v>180</v>
      </c>
      <c r="F16" s="27" t="s">
        <v>183</v>
      </c>
      <c r="G16" s="27">
        <v>157</v>
      </c>
      <c r="H16" s="27" t="s">
        <v>147</v>
      </c>
    </row>
    <row r="17" spans="1:8">
      <c r="A17" s="33">
        <v>15</v>
      </c>
      <c r="B17" s="27" t="s">
        <v>172</v>
      </c>
      <c r="C17" s="27" t="s">
        <v>173</v>
      </c>
      <c r="D17" s="56">
        <v>45200</v>
      </c>
      <c r="E17" s="27" t="s">
        <v>179</v>
      </c>
      <c r="F17" s="27" t="s">
        <v>184</v>
      </c>
      <c r="G17" s="27">
        <v>237.5</v>
      </c>
      <c r="H17" s="27" t="s">
        <v>147</v>
      </c>
    </row>
    <row r="18" spans="1:8">
      <c r="A18" s="33">
        <v>16</v>
      </c>
      <c r="B18" s="27" t="s">
        <v>185</v>
      </c>
      <c r="C18" s="27" t="s">
        <v>187</v>
      </c>
      <c r="D18" s="23">
        <v>45202</v>
      </c>
      <c r="E18" s="27" t="s">
        <v>188</v>
      </c>
      <c r="F18" s="27" t="s">
        <v>190</v>
      </c>
      <c r="G18" s="27">
        <v>461.5</v>
      </c>
      <c r="H18" s="27" t="s">
        <v>147</v>
      </c>
    </row>
    <row r="19" spans="1:8">
      <c r="A19" s="33">
        <v>17</v>
      </c>
      <c r="B19" s="27" t="s">
        <v>185</v>
      </c>
      <c r="C19" s="27" t="s">
        <v>186</v>
      </c>
      <c r="D19" s="23">
        <v>45204</v>
      </c>
      <c r="E19" s="27" t="s">
        <v>189</v>
      </c>
      <c r="F19" s="27" t="s">
        <v>191</v>
      </c>
      <c r="G19" s="27">
        <v>497</v>
      </c>
      <c r="H19" s="27" t="s">
        <v>147</v>
      </c>
    </row>
    <row r="20" spans="1:8">
      <c r="A20" s="33">
        <v>18</v>
      </c>
      <c r="B20" s="27" t="s">
        <v>234</v>
      </c>
      <c r="C20" s="27" t="s">
        <v>235</v>
      </c>
      <c r="D20" s="56">
        <v>45203</v>
      </c>
      <c r="E20" s="27" t="s">
        <v>240</v>
      </c>
      <c r="F20" s="27" t="s">
        <v>241</v>
      </c>
      <c r="G20" s="27">
        <v>264.5</v>
      </c>
      <c r="H20" s="27" t="s">
        <v>147</v>
      </c>
    </row>
    <row r="21" spans="1:8">
      <c r="A21" s="33">
        <v>19</v>
      </c>
      <c r="B21" s="55" t="s">
        <v>234</v>
      </c>
      <c r="C21" s="55" t="s">
        <v>236</v>
      </c>
      <c r="D21" s="68">
        <v>45201</v>
      </c>
      <c r="E21" s="55" t="s">
        <v>238</v>
      </c>
      <c r="F21" s="55" t="s">
        <v>239</v>
      </c>
      <c r="G21" s="55">
        <v>1355</v>
      </c>
      <c r="H21" s="27" t="s">
        <v>147</v>
      </c>
    </row>
    <row r="22" spans="1:8">
      <c r="A22" s="33">
        <v>20</v>
      </c>
      <c r="B22" s="27" t="s">
        <v>234</v>
      </c>
      <c r="C22" s="27" t="s">
        <v>237</v>
      </c>
      <c r="D22" s="57">
        <v>45201</v>
      </c>
      <c r="E22" s="27" t="s">
        <v>238</v>
      </c>
      <c r="F22" s="27" t="s">
        <v>239</v>
      </c>
      <c r="G22" s="27">
        <v>1355</v>
      </c>
      <c r="H22" s="27" t="s">
        <v>147</v>
      </c>
    </row>
    <row r="23" spans="1:8">
      <c r="A23" s="33">
        <v>21</v>
      </c>
      <c r="B23" s="27" t="s">
        <v>242</v>
      </c>
      <c r="C23" s="27" t="s">
        <v>243</v>
      </c>
      <c r="D23" s="23">
        <v>45204</v>
      </c>
      <c r="E23" s="27" t="s">
        <v>240</v>
      </c>
      <c r="F23" s="27" t="s">
        <v>244</v>
      </c>
      <c r="G23" s="27">
        <v>264.5</v>
      </c>
      <c r="H23" s="27" t="s">
        <v>147</v>
      </c>
    </row>
    <row r="24" spans="1:8">
      <c r="A24" s="33">
        <v>22</v>
      </c>
      <c r="B24" s="27" t="s">
        <v>245</v>
      </c>
      <c r="C24" s="27" t="s">
        <v>246</v>
      </c>
      <c r="D24" s="57">
        <v>45202</v>
      </c>
      <c r="E24" s="27" t="s">
        <v>247</v>
      </c>
      <c r="F24" s="27" t="s">
        <v>249</v>
      </c>
      <c r="G24" s="27">
        <v>60</v>
      </c>
      <c r="H24" s="27" t="s">
        <v>147</v>
      </c>
    </row>
    <row r="25" spans="1:8">
      <c r="A25" s="33">
        <v>23</v>
      </c>
      <c r="B25" s="27" t="s">
        <v>245</v>
      </c>
      <c r="C25" s="27" t="s">
        <v>246</v>
      </c>
      <c r="D25" s="57">
        <v>45202</v>
      </c>
      <c r="E25" s="27" t="s">
        <v>248</v>
      </c>
      <c r="F25" s="27" t="s">
        <v>250</v>
      </c>
      <c r="G25" s="27">
        <v>364</v>
      </c>
      <c r="H25" s="27" t="s">
        <v>147</v>
      </c>
    </row>
    <row r="26" spans="1:8">
      <c r="A26" s="33">
        <v>24</v>
      </c>
      <c r="B26" s="27" t="s">
        <v>252</v>
      </c>
      <c r="C26" s="27" t="s">
        <v>251</v>
      </c>
      <c r="D26" s="57">
        <v>45202</v>
      </c>
      <c r="E26" s="27" t="s">
        <v>253</v>
      </c>
      <c r="F26" s="27" t="s">
        <v>256</v>
      </c>
      <c r="G26" s="27">
        <v>195</v>
      </c>
      <c r="H26" s="27" t="s">
        <v>147</v>
      </c>
    </row>
    <row r="27" spans="1:8">
      <c r="A27" s="33">
        <v>25</v>
      </c>
      <c r="B27" s="27" t="s">
        <v>252</v>
      </c>
      <c r="C27" s="27" t="s">
        <v>251</v>
      </c>
      <c r="D27" s="57">
        <v>45204</v>
      </c>
      <c r="E27" s="27" t="s">
        <v>254</v>
      </c>
      <c r="F27" s="27" t="s">
        <v>255</v>
      </c>
      <c r="G27" s="27">
        <v>238</v>
      </c>
      <c r="H27" s="27" t="s">
        <v>147</v>
      </c>
    </row>
    <row r="28" spans="1:8">
      <c r="A28" s="33">
        <v>26</v>
      </c>
      <c r="B28" s="27" t="s">
        <v>289</v>
      </c>
      <c r="C28" s="27" t="s">
        <v>290</v>
      </c>
      <c r="D28" s="57">
        <v>45204</v>
      </c>
      <c r="E28" s="27" t="s">
        <v>291</v>
      </c>
      <c r="F28" s="27" t="s">
        <v>292</v>
      </c>
      <c r="G28" s="27">
        <v>260</v>
      </c>
      <c r="H28" s="27" t="s">
        <v>147</v>
      </c>
    </row>
    <row r="29" spans="1:8" ht="16.149999999999999" customHeight="1">
      <c r="A29" s="131" t="s">
        <v>293</v>
      </c>
      <c r="B29" s="132"/>
      <c r="C29" s="132"/>
      <c r="D29" s="132"/>
      <c r="E29" s="132"/>
      <c r="F29" s="133"/>
      <c r="G29" s="91">
        <f>SUM(G3:G28)</f>
        <v>9675</v>
      </c>
      <c r="H29" s="27"/>
    </row>
  </sheetData>
  <mergeCells count="2">
    <mergeCell ref="A1:H1"/>
    <mergeCell ref="A29:F29"/>
  </mergeCells>
  <phoneticPr fontId="4" type="noConversion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高铁明细-康辉购买</vt:lpstr>
      <vt:lpstr>高铁-艺人邮寄报销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 星霖</dc:creator>
  <cp:lastModifiedBy>凤雨 王</cp:lastModifiedBy>
  <cp:lastPrinted>2023-11-15T10:34:04Z</cp:lastPrinted>
  <dcterms:created xsi:type="dcterms:W3CDTF">2023-09-19T00:33:00Z</dcterms:created>
  <dcterms:modified xsi:type="dcterms:W3CDTF">2023-11-15T10:35:42Z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B7C4C279901CE0EA45E10E65A80F7A8F</vt:lpwstr>
  </property>
</Properties>
</file>