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/>
  <mc:AlternateContent xmlns:mc="http://schemas.openxmlformats.org/markup-compatibility/2006">
    <mc:Choice Requires="x15">
      <x15ac:absPath xmlns:x15ac="http://schemas.microsoft.com/office/spreadsheetml/2010/11/ac" url="C:\Users\囧丸囧丸\Desktop\"/>
    </mc:Choice>
  </mc:AlternateContent>
  <bookViews>
    <workbookView xWindow="0" yWindow="0" windowWidth="19200" windowHeight="7050"/>
  </bookViews>
  <sheets>
    <sheet name="上秦淮假日酒店" sheetId="3" r:id="rId1"/>
  </sheets>
  <definedNames>
    <definedName name="_xlnm.Print_Area" localSheetId="0">上秦淮假日酒店!$A$1:$H$37</definedName>
  </definedNames>
  <calcPr calcId="162913" concurrentCalc="0"/>
</workbook>
</file>

<file path=xl/calcChain.xml><?xml version="1.0" encoding="utf-8"?>
<calcChain xmlns="http://schemas.openxmlformats.org/spreadsheetml/2006/main">
  <c r="H18" i="3" l="1"/>
  <c r="H30" i="3"/>
  <c r="H20" i="3"/>
  <c r="H21" i="3"/>
  <c r="H22" i="3"/>
  <c r="H23" i="3"/>
  <c r="H24" i="3"/>
  <c r="H25" i="3"/>
  <c r="H26" i="3"/>
  <c r="H28" i="3"/>
  <c r="H29" i="3"/>
  <c r="H14" i="3"/>
  <c r="H15" i="3"/>
  <c r="H16" i="3"/>
  <c r="H17" i="3"/>
  <c r="H9" i="3"/>
  <c r="H11" i="3"/>
  <c r="H12" i="3"/>
  <c r="H4" i="3"/>
  <c r="H5" i="3"/>
  <c r="H6" i="3"/>
  <c r="H7" i="3"/>
  <c r="H31" i="3"/>
  <c r="H32" i="3"/>
  <c r="H33" i="3"/>
  <c r="H34" i="3"/>
</calcChain>
</file>

<file path=xl/sharedStrings.xml><?xml version="1.0" encoding="utf-8"?>
<sst xmlns="http://schemas.openxmlformats.org/spreadsheetml/2006/main" count="86" uniqueCount="64">
  <si>
    <t>太平人寿—中国银行2017年代理保险销售精英第三阶段培训会务采购项目报价表</t>
  </si>
  <si>
    <t>序号</t>
  </si>
  <si>
    <t>项目</t>
  </si>
  <si>
    <t>描述</t>
  </si>
  <si>
    <t>数量</t>
  </si>
  <si>
    <t>单位</t>
  </si>
  <si>
    <t>天</t>
  </si>
  <si>
    <t>单价</t>
  </si>
  <si>
    <t>总额</t>
  </si>
  <si>
    <r>
      <rPr>
        <sz val="12"/>
        <color theme="1"/>
        <rFont val="宋体"/>
        <charset val="134"/>
      </rPr>
      <t>住宿：</t>
    </r>
    <r>
      <rPr>
        <b/>
        <sz val="14"/>
        <color rgb="FFFF0000"/>
        <rFont val="宋体"/>
        <charset val="134"/>
      </rPr>
      <t>南京上秦淮假日</t>
    </r>
  </si>
  <si>
    <t>住宿费</t>
  </si>
  <si>
    <t>11月15日-17日：55间标间</t>
  </si>
  <si>
    <t>间</t>
  </si>
  <si>
    <t>11月15日-17日：76间单间（或者标间住单人）</t>
  </si>
  <si>
    <t>11月14日：会务人员5间标间/单间</t>
  </si>
  <si>
    <t>项目小计</t>
  </si>
  <si>
    <t>会场</t>
  </si>
  <si>
    <t>主会场</t>
  </si>
  <si>
    <t>600平米以上，能容纳180人课桌式且不拥挤；无柱、方正，层高不低于5米；内部装饰高雅大气；需配备LED屏、音响设备、白板、话筒等。</t>
  </si>
  <si>
    <t>休息室</t>
  </si>
  <si>
    <t>靠近主会场，可容纳8-10人休息</t>
  </si>
  <si>
    <t>免费提供</t>
  </si>
  <si>
    <r>
      <rPr>
        <sz val="12"/>
        <color theme="1"/>
        <rFont val="宋体"/>
        <charset val="134"/>
      </rPr>
      <t>L</t>
    </r>
    <r>
      <rPr>
        <sz val="11"/>
        <color indexed="8"/>
        <rFont val="宋体"/>
        <charset val="134"/>
      </rPr>
      <t>ED屏</t>
    </r>
  </si>
  <si>
    <t>P3屏，最好40平以上，根据会场具体大小确定，能满足会务培训需要</t>
  </si>
  <si>
    <t>用餐</t>
  </si>
  <si>
    <t>1</t>
  </si>
  <si>
    <t>午、晚餐(自助餐或桌餐，请提供两份参考菜单）</t>
  </si>
  <si>
    <r>
      <rPr>
        <sz val="12"/>
        <color theme="1"/>
        <rFont val="宋体"/>
        <charset val="134"/>
      </rPr>
      <t>11月15</t>
    </r>
    <r>
      <rPr>
        <sz val="11"/>
        <color indexed="8"/>
        <rFont val="宋体"/>
        <charset val="134"/>
      </rPr>
      <t>日-16日午餐</t>
    </r>
  </si>
  <si>
    <t>人</t>
  </si>
  <si>
    <t>2</t>
  </si>
  <si>
    <r>
      <rPr>
        <sz val="12"/>
        <color theme="1"/>
        <rFont val="宋体"/>
        <charset val="134"/>
      </rPr>
      <t>11月15</t>
    </r>
    <r>
      <rPr>
        <sz val="11"/>
        <color indexed="8"/>
        <rFont val="宋体"/>
        <charset val="134"/>
      </rPr>
      <t>日-16日晚餐</t>
    </r>
  </si>
  <si>
    <t>3</t>
  </si>
  <si>
    <t>11月14日午餐+晚餐，一天两顿</t>
  </si>
  <si>
    <t>4</t>
  </si>
  <si>
    <t>茶歇</t>
  </si>
  <si>
    <t>提供茶水、咖啡、小食、水果等，一天两顿</t>
  </si>
  <si>
    <t>其他</t>
  </si>
  <si>
    <t>接送机、接送站以及市内接驳</t>
  </si>
  <si>
    <t>小车（15-20万档）</t>
  </si>
  <si>
    <t>趟</t>
  </si>
  <si>
    <r>
      <rPr>
        <sz val="12"/>
        <color theme="1"/>
        <rFont val="宋体"/>
        <charset val="134"/>
      </rPr>
      <t>商务车（别克G</t>
    </r>
    <r>
      <rPr>
        <sz val="11"/>
        <color indexed="8"/>
        <rFont val="宋体"/>
        <charset val="134"/>
      </rPr>
      <t>L8）</t>
    </r>
  </si>
  <si>
    <t>考斯特（参训学员接机及送机）</t>
  </si>
  <si>
    <t>33座中巴（参训学员接机及送机）</t>
  </si>
  <si>
    <t>培训材料</t>
  </si>
  <si>
    <t>报到处桌牌（1份）、指示水牌（5-6个）、坐席牌（需制作180份）、胸牌（180份）、培训手册（需制作180份）等设计、排版、制作</t>
  </si>
  <si>
    <t>摄影</t>
  </si>
  <si>
    <t>现场拍照、录像</t>
  </si>
  <si>
    <t>其他物品</t>
  </si>
  <si>
    <t>白板（10块）、白板纸、白板笔、讲台花、中性笔（180只）、A4纸（红、白各一包）、小闹钟（计时）等培训教具</t>
  </si>
  <si>
    <t>启动仪式</t>
  </si>
  <si>
    <t>16日下午启动仪式策划及执行</t>
  </si>
  <si>
    <t>会务对接人员</t>
  </si>
  <si>
    <t>需有3人或以上(必须为会务公司正式员工）来负责酒店对接工作</t>
  </si>
  <si>
    <t>礼品</t>
  </si>
  <si>
    <t>购买礼品及当地用餐费用</t>
  </si>
  <si>
    <t>净价</t>
  </si>
  <si>
    <t xml:space="preserve"> </t>
  </si>
  <si>
    <t>服务费</t>
  </si>
  <si>
    <t>税费</t>
  </si>
  <si>
    <t>总合计</t>
  </si>
  <si>
    <t>净价+服务费+税费</t>
  </si>
  <si>
    <t>优惠价</t>
  </si>
  <si>
    <t>公司公章：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</si>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</sst>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&quot;￥&quot;#,##0.00_);\(&quot;￥&quot;#,##0.00\)"/>
  </numFmts>
  <fonts count="13" x14ac:knownFonts="1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5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rgb="FFFF0000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890133365886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39">
    <xf numFmtId="0" fontId="0" fillId="0" borderId="0" xfId="0"/>
    <xf numFmtId="0" fontId="1" fillId="0" borderId="0" xfId="1" applyFont="1">
      <alignment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0" fillId="0" borderId="0" xfId="0" applyFont="1" applyAlignment="1">
      <alignment vertical="center"/>
    </xf>
    <xf numFmtId="0" fontId="3" fillId="0" borderId="0" xfId="1" applyFont="1">
      <alignment vertical="center"/>
    </xf>
    <xf numFmtId="0" fontId="0" fillId="0" borderId="0" xfId="0" applyFont="1"/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78" fontId="2" fillId="0" borderId="1" xfId="1" applyNumberFormat="1" applyFont="1" applyFill="1" applyBorder="1" applyAlignment="1">
      <alignment horizontal="center" vertical="center"/>
    </xf>
    <xf numFmtId="58" fontId="2" fillId="0" borderId="1" xfId="1" applyNumberFormat="1" applyFont="1" applyBorder="1" applyAlignment="1">
      <alignment horizontal="center" vertical="center"/>
    </xf>
    <xf numFmtId="178" fontId="2" fillId="4" borderId="1" xfId="1" applyNumberFormat="1" applyFont="1" applyFill="1" applyBorder="1" applyAlignment="1">
      <alignment horizontal="center" vertical="center"/>
    </xf>
    <xf numFmtId="58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/>
    </xf>
    <xf numFmtId="0" fontId="2" fillId="0" borderId="0" xfId="1" applyFont="1" applyBorder="1">
      <alignment vertical="center"/>
    </xf>
    <xf numFmtId="0" fontId="2" fillId="0" borderId="3" xfId="1" applyFont="1" applyBorder="1">
      <alignment vertical="center"/>
    </xf>
    <xf numFmtId="0" fontId="4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/>
    </xf>
    <xf numFmtId="58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58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普通 2" xfId="1"/>
  </cellStyles>
  <dxfs count="0"/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37"/>
  <sheetViews>
    <sheetView tabSelected="1" topLeftCell="A22" zoomScale="80" zoomScaleNormal="80" workbookViewId="0">
      <selection activeCell="A19" sqref="A19:H19"/>
    </sheetView>
  </sheetViews>
  <sheetFormatPr defaultColWidth="8.7265625" defaultRowHeight="20.149999999999999" customHeight="1" x14ac:dyDescent="0.25"/>
  <cols>
    <col min="1" max="1" width="8.7265625" style="6"/>
    <col min="2" max="2" width="17.453125" style="6" customWidth="1"/>
    <col min="3" max="3" width="63.453125" style="6" customWidth="1"/>
    <col min="4" max="6" width="8.7265625" style="6"/>
    <col min="7" max="7" width="20.6328125" style="6" customWidth="1"/>
    <col min="8" max="8" width="22.6328125" style="6" customWidth="1"/>
    <col min="9" max="9" width="16.453125" style="6"/>
    <col min="10" max="16384" width="8.7265625" style="6"/>
  </cols>
  <sheetData>
    <row r="1" spans="1:69" ht="33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</row>
    <row r="2" spans="1:69" s="1" customFormat="1" ht="20.149999999999999" customHeight="1" x14ac:dyDescent="0.25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69" s="2" customFormat="1" ht="28" customHeight="1" x14ac:dyDescent="0.25">
      <c r="A3" s="30" t="s">
        <v>9</v>
      </c>
      <c r="B3" s="30"/>
      <c r="C3" s="30"/>
      <c r="D3" s="30"/>
      <c r="E3" s="30"/>
      <c r="F3" s="30"/>
      <c r="G3" s="30"/>
      <c r="H3" s="30"/>
    </row>
    <row r="4" spans="1:69" s="3" customFormat="1" ht="25" customHeight="1" x14ac:dyDescent="0.25">
      <c r="A4" s="9">
        <v>1</v>
      </c>
      <c r="B4" s="10" t="s">
        <v>10</v>
      </c>
      <c r="C4" s="9" t="s">
        <v>11</v>
      </c>
      <c r="D4" s="9">
        <v>65</v>
      </c>
      <c r="E4" s="9" t="s">
        <v>12</v>
      </c>
      <c r="F4" s="9">
        <v>2</v>
      </c>
      <c r="G4" s="11">
        <v>500</v>
      </c>
      <c r="H4" s="11">
        <f>SUM(G4*F4*D4)</f>
        <v>65000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7"/>
    </row>
    <row r="5" spans="1:69" s="3" customFormat="1" ht="25" customHeight="1" x14ac:dyDescent="0.25">
      <c r="A5" s="9">
        <v>2</v>
      </c>
      <c r="B5" s="10" t="s">
        <v>10</v>
      </c>
      <c r="C5" s="9" t="s">
        <v>13</v>
      </c>
      <c r="D5" s="9">
        <v>45</v>
      </c>
      <c r="E5" s="9" t="s">
        <v>12</v>
      </c>
      <c r="F5" s="9">
        <v>2</v>
      </c>
      <c r="G5" s="11">
        <v>500</v>
      </c>
      <c r="H5" s="11">
        <f>SUM(G5*F5*D5)</f>
        <v>45000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7"/>
    </row>
    <row r="6" spans="1:69" s="3" customFormat="1" ht="25" customHeight="1" x14ac:dyDescent="0.25">
      <c r="A6" s="9">
        <v>3</v>
      </c>
      <c r="B6" s="10" t="s">
        <v>10</v>
      </c>
      <c r="C6" s="12" t="s">
        <v>14</v>
      </c>
      <c r="D6" s="9">
        <v>5</v>
      </c>
      <c r="E6" s="9" t="s">
        <v>12</v>
      </c>
      <c r="F6" s="9">
        <v>1</v>
      </c>
      <c r="G6" s="11">
        <v>500</v>
      </c>
      <c r="H6" s="11">
        <f>SUM(G6*F6*D6)</f>
        <v>2500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7"/>
    </row>
    <row r="7" spans="1:69" s="2" customFormat="1" ht="25" customHeight="1" x14ac:dyDescent="0.25">
      <c r="A7" s="9"/>
      <c r="B7" s="10"/>
      <c r="C7" s="31" t="s">
        <v>15</v>
      </c>
      <c r="D7" s="31"/>
      <c r="E7" s="31"/>
      <c r="F7" s="31"/>
      <c r="G7" s="31"/>
      <c r="H7" s="13">
        <f>SUM(H4:H6)</f>
        <v>112500</v>
      </c>
    </row>
    <row r="8" spans="1:69" s="2" customFormat="1" ht="20.149999999999999" customHeight="1" x14ac:dyDescent="0.25">
      <c r="A8" s="30" t="s">
        <v>16</v>
      </c>
      <c r="B8" s="30"/>
      <c r="C8" s="30"/>
      <c r="D8" s="30"/>
      <c r="E8" s="30"/>
      <c r="F8" s="30"/>
      <c r="G8" s="30"/>
      <c r="H8" s="30"/>
    </row>
    <row r="9" spans="1:69" s="2" customFormat="1" ht="45" x14ac:dyDescent="0.25">
      <c r="A9" s="9">
        <v>1</v>
      </c>
      <c r="B9" s="10" t="s">
        <v>17</v>
      </c>
      <c r="C9" s="14" t="s">
        <v>18</v>
      </c>
      <c r="D9" s="9">
        <v>1</v>
      </c>
      <c r="E9" s="9" t="s">
        <v>12</v>
      </c>
      <c r="F9" s="9">
        <v>1</v>
      </c>
      <c r="G9" s="11">
        <v>24000</v>
      </c>
      <c r="H9" s="11">
        <f>SUM(G9)</f>
        <v>24000</v>
      </c>
    </row>
    <row r="10" spans="1:69" s="2" customFormat="1" ht="20.149999999999999" customHeight="1" x14ac:dyDescent="0.25">
      <c r="A10" s="9">
        <v>2</v>
      </c>
      <c r="B10" s="10" t="s">
        <v>19</v>
      </c>
      <c r="C10" s="14" t="s">
        <v>20</v>
      </c>
      <c r="D10" s="9">
        <v>1</v>
      </c>
      <c r="E10" s="9" t="s">
        <v>12</v>
      </c>
      <c r="F10" s="9">
        <v>1</v>
      </c>
      <c r="G10" s="32" t="s">
        <v>21</v>
      </c>
      <c r="H10" s="32"/>
    </row>
    <row r="11" spans="1:69" s="2" customFormat="1" ht="30" x14ac:dyDescent="0.25">
      <c r="A11" s="9">
        <v>3</v>
      </c>
      <c r="B11" s="9" t="s">
        <v>22</v>
      </c>
      <c r="C11" s="10" t="s">
        <v>23</v>
      </c>
      <c r="D11" s="9">
        <v>1</v>
      </c>
      <c r="E11" s="9" t="s">
        <v>6</v>
      </c>
      <c r="F11" s="9">
        <v>1</v>
      </c>
      <c r="G11" s="11">
        <v>14000</v>
      </c>
      <c r="H11" s="11">
        <f>SUM(G11)</f>
        <v>14000</v>
      </c>
    </row>
    <row r="12" spans="1:69" s="2" customFormat="1" ht="31" customHeight="1" x14ac:dyDescent="0.25">
      <c r="A12" s="9"/>
      <c r="B12" s="9"/>
      <c r="C12" s="31" t="s">
        <v>15</v>
      </c>
      <c r="D12" s="31"/>
      <c r="E12" s="31"/>
      <c r="F12" s="31"/>
      <c r="G12" s="31"/>
      <c r="H12" s="13">
        <f>SUM(H9+H11)</f>
        <v>38000</v>
      </c>
    </row>
    <row r="13" spans="1:69" s="2" customFormat="1" ht="20.149999999999999" customHeight="1" x14ac:dyDescent="0.25">
      <c r="A13" s="30" t="s">
        <v>24</v>
      </c>
      <c r="B13" s="30"/>
      <c r="C13" s="30"/>
      <c r="D13" s="30"/>
      <c r="E13" s="30"/>
      <c r="F13" s="30"/>
      <c r="G13" s="30"/>
      <c r="H13" s="30"/>
    </row>
    <row r="14" spans="1:69" s="4" customFormat="1" ht="20.149999999999999" customHeight="1" x14ac:dyDescent="0.25">
      <c r="A14" s="15" t="s">
        <v>25</v>
      </c>
      <c r="B14" s="36" t="s">
        <v>26</v>
      </c>
      <c r="C14" s="12" t="s">
        <v>27</v>
      </c>
      <c r="D14" s="9">
        <v>120</v>
      </c>
      <c r="E14" s="9" t="s">
        <v>28</v>
      </c>
      <c r="F14" s="9">
        <v>2</v>
      </c>
      <c r="G14" s="11">
        <v>100</v>
      </c>
      <c r="H14" s="11">
        <f>SUM(G14*F14*D14)</f>
        <v>24000</v>
      </c>
    </row>
    <row r="15" spans="1:69" s="4" customFormat="1" ht="20.149999999999999" customHeight="1" x14ac:dyDescent="0.25">
      <c r="A15" s="15" t="s">
        <v>29</v>
      </c>
      <c r="B15" s="36"/>
      <c r="C15" s="12" t="s">
        <v>30</v>
      </c>
      <c r="D15" s="9">
        <v>100</v>
      </c>
      <c r="E15" s="9" t="s">
        <v>28</v>
      </c>
      <c r="F15" s="9">
        <v>2</v>
      </c>
      <c r="G15" s="11">
        <v>100</v>
      </c>
      <c r="H15" s="11">
        <f>SUM(G15*F15*D15)</f>
        <v>20000</v>
      </c>
    </row>
    <row r="16" spans="1:69" s="4" customFormat="1" ht="20.149999999999999" customHeight="1" x14ac:dyDescent="0.25">
      <c r="A16" s="15" t="s">
        <v>31</v>
      </c>
      <c r="B16" s="36"/>
      <c r="C16" s="12" t="s">
        <v>32</v>
      </c>
      <c r="D16" s="9">
        <v>10</v>
      </c>
      <c r="E16" s="9" t="s">
        <v>28</v>
      </c>
      <c r="F16" s="9">
        <v>2</v>
      </c>
      <c r="G16" s="11">
        <v>100</v>
      </c>
      <c r="H16" s="11">
        <f>SUM(G16*F16*D16)</f>
        <v>2000</v>
      </c>
    </row>
    <row r="17" spans="1:9" s="4" customFormat="1" ht="20.149999999999999" customHeight="1" x14ac:dyDescent="0.25">
      <c r="A17" s="15" t="s">
        <v>33</v>
      </c>
      <c r="B17" s="14" t="s">
        <v>34</v>
      </c>
      <c r="C17" s="14" t="s">
        <v>35</v>
      </c>
      <c r="D17" s="9">
        <v>120</v>
      </c>
      <c r="E17" s="9" t="s">
        <v>28</v>
      </c>
      <c r="F17" s="9">
        <v>2</v>
      </c>
      <c r="G17" s="11">
        <v>40</v>
      </c>
      <c r="H17" s="11">
        <f>SUM(G17*F17*D17)</f>
        <v>9600</v>
      </c>
    </row>
    <row r="18" spans="1:9" s="4" customFormat="1" ht="28" customHeight="1" x14ac:dyDescent="0.25">
      <c r="A18" s="15"/>
      <c r="B18" s="14"/>
      <c r="C18" s="31" t="s">
        <v>15</v>
      </c>
      <c r="D18" s="31"/>
      <c r="E18" s="31"/>
      <c r="F18" s="31"/>
      <c r="G18" s="31"/>
      <c r="H18" s="13">
        <f>SUM(H14:H17)</f>
        <v>55600</v>
      </c>
    </row>
    <row r="19" spans="1:9" s="4" customFormat="1" ht="20.149999999999999" customHeight="1" x14ac:dyDescent="0.25">
      <c r="A19" s="33" t="s">
        <v>36</v>
      </c>
      <c r="B19" s="33"/>
      <c r="C19" s="33"/>
      <c r="D19" s="33"/>
      <c r="E19" s="33"/>
      <c r="F19" s="33"/>
      <c r="G19" s="33"/>
      <c r="H19" s="33"/>
    </row>
    <row r="20" spans="1:9" s="4" customFormat="1" ht="20.149999999999999" customHeight="1" x14ac:dyDescent="0.25">
      <c r="A20" s="16">
        <v>1</v>
      </c>
      <c r="B20" s="37" t="s">
        <v>37</v>
      </c>
      <c r="C20" s="18" t="s">
        <v>38</v>
      </c>
      <c r="D20" s="19">
        <v>20</v>
      </c>
      <c r="E20" s="19" t="s">
        <v>39</v>
      </c>
      <c r="F20" s="16">
        <v>2</v>
      </c>
      <c r="G20" s="11">
        <v>300</v>
      </c>
      <c r="H20" s="11">
        <f>SUM(G20*F20*D20)</f>
        <v>12000</v>
      </c>
    </row>
    <row r="21" spans="1:9" s="4" customFormat="1" ht="20.149999999999999" customHeight="1" x14ac:dyDescent="0.25">
      <c r="A21" s="16">
        <v>2</v>
      </c>
      <c r="B21" s="38"/>
      <c r="C21" s="18" t="s">
        <v>40</v>
      </c>
      <c r="D21" s="19">
        <v>15</v>
      </c>
      <c r="E21" s="19" t="s">
        <v>39</v>
      </c>
      <c r="F21" s="16">
        <v>2</v>
      </c>
      <c r="G21" s="11">
        <v>380</v>
      </c>
      <c r="H21" s="11">
        <f t="shared" ref="H21:H29" si="0">SUM(G21*F21*D21)</f>
        <v>11400</v>
      </c>
    </row>
    <row r="22" spans="1:9" s="4" customFormat="1" ht="20.149999999999999" customHeight="1" x14ac:dyDescent="0.25">
      <c r="A22" s="16">
        <v>3</v>
      </c>
      <c r="B22" s="38"/>
      <c r="C22" s="18" t="s">
        <v>41</v>
      </c>
      <c r="D22" s="19">
        <v>15</v>
      </c>
      <c r="E22" s="19" t="s">
        <v>39</v>
      </c>
      <c r="F22" s="16">
        <v>2</v>
      </c>
      <c r="G22" s="11">
        <v>650</v>
      </c>
      <c r="H22" s="11">
        <f t="shared" si="0"/>
        <v>19500</v>
      </c>
    </row>
    <row r="23" spans="1:9" s="4" customFormat="1" ht="20.149999999999999" customHeight="1" x14ac:dyDescent="0.25">
      <c r="A23" s="16">
        <v>4</v>
      </c>
      <c r="B23" s="38"/>
      <c r="C23" s="18" t="s">
        <v>42</v>
      </c>
      <c r="D23" s="19">
        <v>8</v>
      </c>
      <c r="E23" s="19" t="s">
        <v>39</v>
      </c>
      <c r="F23" s="16">
        <v>2</v>
      </c>
      <c r="G23" s="11">
        <v>500</v>
      </c>
      <c r="H23" s="11">
        <f t="shared" si="0"/>
        <v>8000</v>
      </c>
    </row>
    <row r="24" spans="1:9" s="4" customFormat="1" ht="45" x14ac:dyDescent="0.25">
      <c r="A24" s="16">
        <v>5</v>
      </c>
      <c r="B24" s="16" t="s">
        <v>43</v>
      </c>
      <c r="C24" s="17" t="s">
        <v>44</v>
      </c>
      <c r="D24" s="16">
        <v>1</v>
      </c>
      <c r="E24" s="16" t="s">
        <v>6</v>
      </c>
      <c r="F24" s="16">
        <v>1</v>
      </c>
      <c r="G24" s="11">
        <v>4000</v>
      </c>
      <c r="H24" s="11">
        <f t="shared" si="0"/>
        <v>4000</v>
      </c>
    </row>
    <row r="25" spans="1:9" s="4" customFormat="1" ht="21.75" customHeight="1" x14ac:dyDescent="0.25">
      <c r="A25" s="16">
        <v>6</v>
      </c>
      <c r="B25" s="16" t="s">
        <v>45</v>
      </c>
      <c r="C25" s="17" t="s">
        <v>46</v>
      </c>
      <c r="D25" s="16">
        <v>1</v>
      </c>
      <c r="E25" s="16" t="s">
        <v>6</v>
      </c>
      <c r="F25" s="16">
        <v>2</v>
      </c>
      <c r="G25" s="11">
        <v>1500</v>
      </c>
      <c r="H25" s="11">
        <f t="shared" si="0"/>
        <v>3000</v>
      </c>
    </row>
    <row r="26" spans="1:9" s="4" customFormat="1" ht="31.5" customHeight="1" x14ac:dyDescent="0.25">
      <c r="A26" s="16">
        <v>7</v>
      </c>
      <c r="B26" s="20" t="s">
        <v>47</v>
      </c>
      <c r="C26" s="21" t="s">
        <v>48</v>
      </c>
      <c r="D26" s="16">
        <v>1</v>
      </c>
      <c r="E26" s="20" t="s">
        <v>6</v>
      </c>
      <c r="F26" s="16">
        <v>1</v>
      </c>
      <c r="G26" s="11">
        <v>3000</v>
      </c>
      <c r="H26" s="11">
        <f t="shared" si="0"/>
        <v>3000</v>
      </c>
    </row>
    <row r="27" spans="1:9" s="4" customFormat="1" ht="20.149999999999999" customHeight="1" x14ac:dyDescent="0.25">
      <c r="A27" s="16">
        <v>8</v>
      </c>
      <c r="B27" s="16" t="s">
        <v>49</v>
      </c>
      <c r="C27" s="16" t="s">
        <v>50</v>
      </c>
      <c r="D27" s="16">
        <v>1</v>
      </c>
      <c r="E27" s="16" t="s">
        <v>6</v>
      </c>
      <c r="F27" s="16">
        <v>1</v>
      </c>
      <c r="G27" s="11">
        <v>35000</v>
      </c>
      <c r="H27" s="11">
        <v>30000</v>
      </c>
    </row>
    <row r="28" spans="1:9" s="4" customFormat="1" ht="20.149999999999999" customHeight="1" x14ac:dyDescent="0.25">
      <c r="A28" s="16">
        <v>9</v>
      </c>
      <c r="B28" s="20" t="s">
        <v>51</v>
      </c>
      <c r="C28" s="20" t="s">
        <v>52</v>
      </c>
      <c r="D28" s="16">
        <v>4</v>
      </c>
      <c r="E28" s="20" t="s">
        <v>28</v>
      </c>
      <c r="F28" s="16">
        <v>3</v>
      </c>
      <c r="G28" s="11">
        <v>400</v>
      </c>
      <c r="H28" s="11">
        <f t="shared" si="0"/>
        <v>4800</v>
      </c>
    </row>
    <row r="29" spans="1:9" s="4" customFormat="1" ht="20.149999999999999" customHeight="1" x14ac:dyDescent="0.25">
      <c r="A29" s="16">
        <v>10</v>
      </c>
      <c r="B29" s="20" t="s">
        <v>53</v>
      </c>
      <c r="C29" s="20" t="s">
        <v>54</v>
      </c>
      <c r="D29" s="16">
        <v>1</v>
      </c>
      <c r="E29" s="16" t="s">
        <v>6</v>
      </c>
      <c r="F29" s="16">
        <v>1</v>
      </c>
      <c r="G29" s="11">
        <v>20000</v>
      </c>
      <c r="H29" s="11">
        <f t="shared" si="0"/>
        <v>20000</v>
      </c>
    </row>
    <row r="30" spans="1:9" s="4" customFormat="1" ht="28" customHeight="1" x14ac:dyDescent="0.25">
      <c r="A30" s="16"/>
      <c r="B30" s="20"/>
      <c r="C30" s="31" t="s">
        <v>15</v>
      </c>
      <c r="D30" s="31"/>
      <c r="E30" s="31"/>
      <c r="F30" s="31"/>
      <c r="G30" s="31"/>
      <c r="H30" s="13">
        <f>SUM(H20:H29)</f>
        <v>115700</v>
      </c>
    </row>
    <row r="31" spans="1:9" s="5" customFormat="1" ht="28.5" customHeight="1" x14ac:dyDescent="0.25">
      <c r="A31" s="9" t="s">
        <v>55</v>
      </c>
      <c r="B31" s="34"/>
      <c r="C31" s="34"/>
      <c r="D31" s="34"/>
      <c r="E31" s="34"/>
      <c r="F31" s="34"/>
      <c r="G31" s="34"/>
      <c r="H31" s="11">
        <f>SUM(H30+H18+H12+H7)</f>
        <v>321800</v>
      </c>
      <c r="I31" s="11" t="s">
        <v>56</v>
      </c>
    </row>
    <row r="32" spans="1:9" s="5" customFormat="1" ht="28.5" customHeight="1" x14ac:dyDescent="0.25">
      <c r="A32" s="9" t="s">
        <v>57</v>
      </c>
      <c r="B32" s="35">
        <v>0.08</v>
      </c>
      <c r="C32" s="34"/>
      <c r="D32" s="34"/>
      <c r="E32" s="34"/>
      <c r="F32" s="34"/>
      <c r="G32" s="34"/>
      <c r="H32" s="11">
        <f>SUM(H31*B32)</f>
        <v>25744</v>
      </c>
    </row>
    <row r="33" spans="1:8" s="5" customFormat="1" ht="28.5" customHeight="1" x14ac:dyDescent="0.25">
      <c r="A33" s="9" t="s">
        <v>58</v>
      </c>
      <c r="B33" s="35">
        <v>0.06</v>
      </c>
      <c r="C33" s="35"/>
      <c r="D33" s="35"/>
      <c r="E33" s="35"/>
      <c r="F33" s="35"/>
      <c r="G33" s="35"/>
      <c r="H33" s="11">
        <f>SUM(H31+H32)*B33</f>
        <v>20852.64</v>
      </c>
    </row>
    <row r="34" spans="1:8" s="5" customFormat="1" ht="28.5" customHeight="1" x14ac:dyDescent="0.25">
      <c r="A34" s="9" t="s">
        <v>59</v>
      </c>
      <c r="B34" s="34" t="s">
        <v>60</v>
      </c>
      <c r="C34" s="34"/>
      <c r="D34" s="34"/>
      <c r="E34" s="34"/>
      <c r="F34" s="34"/>
      <c r="G34" s="34"/>
      <c r="H34" s="11">
        <f>SUM(H31:H33)</f>
        <v>368396.64</v>
      </c>
    </row>
    <row r="35" spans="1:8" ht="20.149999999999999" customHeight="1" x14ac:dyDescent="0.25">
      <c r="A35" s="22" t="s">
        <v>61</v>
      </c>
      <c r="B35" s="22"/>
      <c r="C35" s="22"/>
      <c r="D35" s="23"/>
      <c r="E35" s="23"/>
      <c r="F35" s="23"/>
      <c r="G35" s="23"/>
      <c r="H35" s="13">
        <v>368000</v>
      </c>
    </row>
    <row r="36" spans="1:8" ht="20.149999999999999" customHeight="1" x14ac:dyDescent="0.25">
      <c r="A36" s="23"/>
      <c r="B36" s="24"/>
      <c r="C36" s="2"/>
      <c r="D36" s="23"/>
      <c r="E36" s="25" t="s">
        <v>62</v>
      </c>
      <c r="F36" s="23"/>
      <c r="G36" s="23"/>
      <c r="H36" s="23"/>
    </row>
    <row r="37" spans="1:8" ht="20.149999999999999" customHeight="1" x14ac:dyDescent="0.25">
      <c r="A37" s="23"/>
      <c r="B37" s="24"/>
      <c r="C37" s="2"/>
      <c r="D37" s="23"/>
      <c r="E37" s="25" t="s">
        <v>63</v>
      </c>
      <c r="F37" s="23"/>
      <c r="G37" s="23"/>
      <c r="H37" s="23"/>
    </row>
  </sheetData>
  <mergeCells count="16">
    <mergeCell ref="B31:G31"/>
    <mergeCell ref="B32:G32"/>
    <mergeCell ref="B33:G33"/>
    <mergeCell ref="B34:G34"/>
    <mergeCell ref="B14:B16"/>
    <mergeCell ref="B20:B23"/>
    <mergeCell ref="C12:G12"/>
    <mergeCell ref="A13:H13"/>
    <mergeCell ref="C18:G18"/>
    <mergeCell ref="A19:H19"/>
    <mergeCell ref="C30:G30"/>
    <mergeCell ref="A1:H1"/>
    <mergeCell ref="A3:H3"/>
    <mergeCell ref="C7:G7"/>
    <mergeCell ref="A8:H8"/>
    <mergeCell ref="G10:H10"/>
  </mergeCells>
  <phoneticPr fontId="12" type="noConversion"/>
  <pageMargins left="0.69930555555555596" right="0.69930555555555596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上秦淮假日酒店</vt:lpstr>
      <vt:lpstr>上秦淮假日酒店!Print_Area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tempuser01</dc:creator>
  <cp:lastModifiedBy>囧丸囧丸</cp:lastModifiedBy>
  <cp:lastPrinted>2017-10-23T02:51:00Z</cp:lastPrinted>
  <dcterms:created xsi:type="dcterms:W3CDTF">2006-09-16T00:00:00Z</dcterms:created>
  <dcterms:modified xsi:type="dcterms:W3CDTF">2017-11-15T02:58:15Z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