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桂林悦榕庄活动/"/>
    </mc:Choice>
  </mc:AlternateContent>
  <xr:revisionPtr revIDLastSave="0" documentId="13_ncr:1_{B7DC228D-B3C3-BE4B-A7A5-9363C6026FB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3" l="1"/>
  <c r="F76" i="3"/>
  <c r="G72" i="3"/>
  <c r="G76" i="3" s="1"/>
  <c r="F55" i="3"/>
  <c r="D76" i="3" l="1"/>
  <c r="C76" i="3"/>
  <c r="H74" i="3"/>
  <c r="H73" i="3"/>
  <c r="H69" i="3"/>
  <c r="H68" i="3"/>
  <c r="H76" i="3" s="1"/>
  <c r="E67" i="3"/>
  <c r="E76" i="3" s="1"/>
  <c r="G66" i="3"/>
  <c r="F66" i="3"/>
  <c r="D66" i="3"/>
  <c r="C66" i="3"/>
  <c r="H65" i="3"/>
  <c r="H66" i="3" s="1"/>
  <c r="E65" i="3"/>
  <c r="E66" i="3" s="1"/>
  <c r="G64" i="3"/>
  <c r="F64" i="3"/>
  <c r="D64" i="3"/>
  <c r="C64" i="3"/>
  <c r="H63" i="3"/>
  <c r="H64" i="3" s="1"/>
  <c r="E63" i="3"/>
  <c r="E64" i="3" s="1"/>
  <c r="G62" i="3"/>
  <c r="F62" i="3"/>
  <c r="D62" i="3"/>
  <c r="C62" i="3"/>
  <c r="H61" i="3"/>
  <c r="H62" i="3" s="1"/>
  <c r="E61" i="3"/>
  <c r="E62" i="3" s="1"/>
  <c r="G60" i="3"/>
  <c r="F60" i="3"/>
  <c r="D60" i="3"/>
  <c r="C60" i="3"/>
  <c r="H59" i="3"/>
  <c r="H60" i="3" s="1"/>
  <c r="E59" i="3"/>
  <c r="E60" i="3" s="1"/>
  <c r="D58" i="3"/>
  <c r="C58" i="3"/>
  <c r="H57" i="3"/>
  <c r="H41" i="3"/>
  <c r="H40" i="3"/>
  <c r="H38" i="3"/>
  <c r="H37" i="3"/>
  <c r="H36" i="3"/>
  <c r="H35" i="3"/>
  <c r="H34" i="3"/>
  <c r="H50" i="3"/>
  <c r="H33" i="3"/>
  <c r="H32" i="3"/>
  <c r="H31" i="3"/>
  <c r="H30" i="3"/>
  <c r="H29" i="3"/>
  <c r="H28" i="3"/>
  <c r="H45" i="3"/>
  <c r="H44" i="3"/>
  <c r="H43" i="3"/>
  <c r="H27" i="3"/>
  <c r="H26" i="3"/>
  <c r="H24" i="3"/>
  <c r="H20" i="3"/>
  <c r="H23" i="3"/>
  <c r="H22" i="3"/>
  <c r="F21" i="3"/>
  <c r="H49" i="3"/>
  <c r="F48" i="3"/>
  <c r="H48" i="3" s="1"/>
  <c r="H47" i="3"/>
  <c r="H19" i="3"/>
  <c r="H18" i="3"/>
  <c r="H46" i="3"/>
  <c r="H17" i="3"/>
  <c r="H16" i="3"/>
  <c r="E16" i="3"/>
  <c r="E58" i="3" s="1"/>
  <c r="H15" i="3"/>
  <c r="G15" i="3"/>
  <c r="F15" i="3"/>
  <c r="D15" i="3"/>
  <c r="C15" i="3"/>
  <c r="E14" i="3"/>
  <c r="E15" i="3" s="1"/>
  <c r="G13" i="3"/>
  <c r="F13" i="3"/>
  <c r="D13" i="3"/>
  <c r="C13" i="3"/>
  <c r="H12" i="3"/>
  <c r="H13" i="3" s="1"/>
  <c r="E12" i="3"/>
  <c r="E13" i="3" s="1"/>
  <c r="G11" i="3"/>
  <c r="F11" i="3"/>
  <c r="D11" i="3"/>
  <c r="C11" i="3"/>
  <c r="H10" i="3"/>
  <c r="H11" i="3" s="1"/>
  <c r="E10" i="3"/>
  <c r="E11" i="3" s="1"/>
  <c r="G9" i="3"/>
  <c r="F9" i="3"/>
  <c r="D9" i="3"/>
  <c r="C9" i="3"/>
  <c r="H8" i="3"/>
  <c r="H9" i="3" s="1"/>
  <c r="E8" i="3"/>
  <c r="E9" i="3" s="1"/>
  <c r="F58" i="3" l="1"/>
  <c r="F77" i="3"/>
  <c r="G77" i="3"/>
  <c r="G82" i="3" s="1"/>
  <c r="H21" i="3"/>
  <c r="H58" i="3" s="1"/>
  <c r="H77" i="3" s="1"/>
  <c r="D77" i="3"/>
  <c r="C77" i="3"/>
  <c r="E77" i="3"/>
  <c r="A82" i="3" s="1"/>
  <c r="C82" i="3" l="1"/>
  <c r="E82" i="3"/>
  <c r="I82" i="3"/>
</calcChain>
</file>

<file path=xl/sharedStrings.xml><?xml version="1.0" encoding="utf-8"?>
<sst xmlns="http://schemas.openxmlformats.org/spreadsheetml/2006/main" count="96" uniqueCount="94">
  <si>
    <t>【借款报销单】</t>
  </si>
  <si>
    <t>团号：HMZA-230713-ZJT691</t>
  </si>
  <si>
    <t>会议日期：7月13-15日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</si>
  <si>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</si>
  <si>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</si>
  <si>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</si>
  <si>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</si>
  <si>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</si>
  <si>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</si>
  <si>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</si>
  <si>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</si>
  <si>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</si>
  <si>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</si>
  <si>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</si>
  <si>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</si>
  <si>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</si>
  <si>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</si>
  <si>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</si>
  <si>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</si>
  <si>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</si>
  <si>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</si>
  <si>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</si>
  <si>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</si>
  <si>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</si>
  <si>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伴手礼-T恤，5件，样品</t>
  </si>
  <si>
    <t>伴手礼-茶叶，1个，样品</t>
  </si>
  <si>
    <t>伴手礼-茶具，1个，样品</t>
  </si>
  <si>
    <t>团建背包，3个，样品</t>
  </si>
  <si>
    <t>香囊包，样品</t>
  </si>
  <si>
    <t>团建背包，48个</t>
  </si>
  <si>
    <t>团建背包，3个</t>
  </si>
  <si>
    <t>定制矿泉水</t>
  </si>
  <si>
    <t>伴手礼-T恤，女款，10件</t>
  </si>
  <si>
    <t>伴手礼-T恤，女款，1件</t>
  </si>
  <si>
    <t>伴手礼-T恤，男款，2件</t>
  </si>
  <si>
    <t>伴手礼-T恤，男款</t>
  </si>
  <si>
    <t>伴手礼-茶叶，42个</t>
  </si>
  <si>
    <t>伴手礼-茶具，51个</t>
  </si>
  <si>
    <t>艾草棒</t>
  </si>
  <si>
    <t>团建遮阳帽，50个</t>
  </si>
  <si>
    <t>团建小风扇，50个</t>
  </si>
  <si>
    <t>定制打火机</t>
  </si>
  <si>
    <t>团建手机防水袋，50个</t>
  </si>
  <si>
    <t>团建冰袖，50个</t>
  </si>
  <si>
    <t>香包+内袋，20个+65个</t>
  </si>
  <si>
    <t>香包，20个</t>
  </si>
  <si>
    <t>香包</t>
  </si>
  <si>
    <t>串灯*4个，蜡烛灯*5个</t>
  </si>
  <si>
    <t>洗牌器，5个</t>
  </si>
  <si>
    <t>遮阳帽+冰袖</t>
  </si>
  <si>
    <t>酒精湿纸巾</t>
  </si>
  <si>
    <t>纸巾</t>
  </si>
  <si>
    <t>驱蚊贴纸</t>
  </si>
  <si>
    <t>骰子</t>
  </si>
  <si>
    <t>扑克牌+飞行棋</t>
  </si>
  <si>
    <t>麻将+扑克</t>
  </si>
  <si>
    <t>抽奖礼品：颈部按摩器*2个</t>
  </si>
  <si>
    <t>抽奖礼品：索尼音响*4个</t>
  </si>
  <si>
    <t>抽奖礼品：筋膜枪</t>
  </si>
  <si>
    <t>抽奖礼品：咖啡杯</t>
  </si>
  <si>
    <t>驱蚊水</t>
  </si>
  <si>
    <t>防晒霜</t>
  </si>
  <si>
    <t>防晒喷雾</t>
  </si>
  <si>
    <t>签到桌花</t>
  </si>
  <si>
    <t>现场花艺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</si>
  <si>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</si>
  <si>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</si>
  <si>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</si>
  <si>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</si>
  <si>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</si>
  <si>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</si>
  <si>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</si>
  <si>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</si>
  <si>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</si>
  <si>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</si>
  <si>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极兔速递搬运费</t>
  </si>
  <si>
    <t>顺丰</t>
  </si>
  <si>
    <t>客户拍照</t>
  </si>
  <si>
    <t>打印机租赁+兼职劳务</t>
  </si>
  <si>
    <t>音乐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</si>
  <si>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</si>
  <si>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</si>
  <si>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</si>
  <si>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</si>
  <si>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</si>
  <si>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</si>
  <si>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</si>
  <si>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</si>
  <si>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</si>
  <si>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</si>
  <si>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</si>
  <si>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香料</t>
    <phoneticPr fontId="12" type="noConversion"/>
  </si>
  <si>
    <t>快递费</t>
    <phoneticPr fontId="12" type="noConversion"/>
  </si>
  <si>
    <t>嘉宾点餐费用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</si>
</sst>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3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0" fontId="9" fillId="0" borderId="1" xfId="0" applyNumberFormat="1" applyFont="1" applyBorder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1" fillId="9" borderId="1" xfId="0" applyNumberFormat="1" applyFont="1" applyFill="1" applyBorder="1" applyAlignment="1">
      <alignment horizontal="right" vertical="center"/>
    </xf>
    <xf numFmtId="0" fontId="9" fillId="0" borderId="1" xfId="0" applyFont="1" applyBorder="1">
      <alignment vertical="center"/>
    </xf>
    <xf numFmtId="40" fontId="9" fillId="0" borderId="0" xfId="0" applyNumberFormat="1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100"/>
  <sheetViews>
    <sheetView tabSelected="1" topLeftCell="A63" zoomScaleNormal="83" workbookViewId="0">
      <selection activeCell="K62" sqref="K1:S104857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2" bestFit="1" customWidth="1"/>
    <col min="8" max="8" width="15.83203125" customWidth="1"/>
    <col min="9" max="9" width="31.1640625" customWidth="1"/>
    <col min="10" max="10" width="29.33203125" customWidth="1"/>
  </cols>
  <sheetData>
    <row r="2" spans="1:10" ht="21" customHeight="1">
      <c r="C2" s="62" t="s">
        <v>0</v>
      </c>
      <c r="D2" s="62"/>
      <c r="E2" s="62"/>
      <c r="F2" s="62"/>
      <c r="G2" s="62"/>
      <c r="H2" s="62"/>
      <c r="I2" s="21"/>
      <c r="J2" s="21"/>
    </row>
    <row r="4" spans="1:10" ht="21" customHeight="1">
      <c r="H4" s="46" t="s">
        <v>1</v>
      </c>
      <c r="I4" s="46"/>
      <c r="J4" s="46" t="s">
        <v>2</v>
      </c>
    </row>
    <row r="5" spans="1:10" ht="21" customHeight="1">
      <c r="H5" s="47"/>
      <c r="I5" s="47"/>
      <c r="J5" s="47"/>
    </row>
    <row r="6" spans="1:10" ht="21" customHeight="1">
      <c r="A6" s="59" t="s">
        <v>3</v>
      </c>
      <c r="B6" s="48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48" t="s">
        <v>7</v>
      </c>
    </row>
    <row r="7" spans="1:10" ht="21" customHeight="1">
      <c r="A7" s="59"/>
      <c r="B7" s="48"/>
      <c r="C7" s="5" t="s">
        <v>8</v>
      </c>
      <c r="D7" s="6" t="s">
        <v>9</v>
      </c>
      <c r="E7" s="4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48"/>
    </row>
    <row r="8" spans="1:10" ht="21" customHeight="1">
      <c r="A8" s="7">
        <v>1</v>
      </c>
      <c r="B8" s="8" t="s">
        <v>15</v>
      </c>
      <c r="C8" s="9">
        <v>0</v>
      </c>
      <c r="D8" s="10"/>
      <c r="E8" s="9">
        <f>C8*D8</f>
        <v>0</v>
      </c>
      <c r="F8" s="9">
        <v>0</v>
      </c>
      <c r="G8" s="9">
        <v>0</v>
      </c>
      <c r="H8" s="9">
        <f>F8+G8</f>
        <v>0</v>
      </c>
      <c r="I8" s="23"/>
      <c r="J8" s="42"/>
    </row>
    <row r="9" spans="1:10" s="1" customFormat="1" ht="21" customHeight="1">
      <c r="A9" s="11"/>
      <c r="B9" s="12" t="s">
        <v>16</v>
      </c>
      <c r="C9" s="13">
        <f>SUM(C8)</f>
        <v>0</v>
      </c>
      <c r="D9" s="13">
        <f>SUM(D8)</f>
        <v>0</v>
      </c>
      <c r="E9" s="13">
        <f>SUM(E8)</f>
        <v>0</v>
      </c>
      <c r="F9" s="13">
        <f>SUM(F8:F8)</f>
        <v>0</v>
      </c>
      <c r="G9" s="13">
        <f>SUM(G8:G8)</f>
        <v>0</v>
      </c>
      <c r="H9" s="13">
        <f>SUM(H8:H8)</f>
        <v>0</v>
      </c>
      <c r="I9" s="24"/>
      <c r="J9" s="45"/>
    </row>
    <row r="10" spans="1:10" ht="21" customHeight="1">
      <c r="A10" s="14">
        <v>2</v>
      </c>
      <c r="B10" s="15" t="s">
        <v>17</v>
      </c>
      <c r="C10" s="16">
        <v>0</v>
      </c>
      <c r="D10" s="14"/>
      <c r="E10" s="16">
        <f>C10*D10</f>
        <v>0</v>
      </c>
      <c r="F10" s="9">
        <v>0</v>
      </c>
      <c r="G10" s="9">
        <v>0</v>
      </c>
      <c r="H10" s="9">
        <f>F10+G10</f>
        <v>0</v>
      </c>
      <c r="I10" s="23"/>
      <c r="J10" s="42"/>
    </row>
    <row r="11" spans="1:10" s="1" customFormat="1" ht="21" customHeight="1">
      <c r="A11" s="11"/>
      <c r="B11" s="12" t="s">
        <v>18</v>
      </c>
      <c r="C11" s="13">
        <f>SUM(C10)</f>
        <v>0</v>
      </c>
      <c r="D11" s="13">
        <f>SUM(D10)</f>
        <v>0</v>
      </c>
      <c r="E11" s="13">
        <f>SUM(E10)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24"/>
      <c r="J11" s="45"/>
    </row>
    <row r="12" spans="1:10" ht="21" customHeight="1">
      <c r="A12" s="7">
        <v>3</v>
      </c>
      <c r="B12" s="8" t="s">
        <v>19</v>
      </c>
      <c r="C12" s="9">
        <v>0</v>
      </c>
      <c r="D12" s="10"/>
      <c r="E12" s="9">
        <f>C12*D12</f>
        <v>0</v>
      </c>
      <c r="F12" s="9">
        <v>0</v>
      </c>
      <c r="G12" s="9">
        <v>0</v>
      </c>
      <c r="H12" s="9">
        <f>F12+G12</f>
        <v>0</v>
      </c>
      <c r="I12" s="23"/>
      <c r="J12" s="40"/>
    </row>
    <row r="13" spans="1:10" s="1" customFormat="1" ht="21" customHeight="1">
      <c r="A13" s="11"/>
      <c r="B13" s="12" t="s">
        <v>20</v>
      </c>
      <c r="C13" s="13">
        <f>SUM(C12)</f>
        <v>0</v>
      </c>
      <c r="D13" s="13">
        <f t="shared" ref="D13:E13" si="0">SUM(D12)</f>
        <v>0</v>
      </c>
      <c r="E13" s="13">
        <f t="shared" si="0"/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24"/>
      <c r="J13" s="41"/>
    </row>
    <row r="14" spans="1:10" ht="21" customHeight="1">
      <c r="A14" s="7">
        <v>4</v>
      </c>
      <c r="B14" s="8" t="s">
        <v>21</v>
      </c>
      <c r="C14" s="9">
        <v>0</v>
      </c>
      <c r="D14" s="10"/>
      <c r="E14" s="9">
        <f>C14*D14</f>
        <v>0</v>
      </c>
      <c r="F14" s="9"/>
      <c r="G14" s="9"/>
      <c r="H14" s="9"/>
      <c r="I14" s="23"/>
      <c r="J14" s="40"/>
    </row>
    <row r="15" spans="1:10" s="1" customFormat="1" ht="21" customHeight="1">
      <c r="A15" s="11"/>
      <c r="B15" s="12" t="s">
        <v>22</v>
      </c>
      <c r="C15" s="13">
        <f>SUM(C14)</f>
        <v>0</v>
      </c>
      <c r="D15" s="13">
        <f t="shared" ref="D15:E15" si="1">SUM(D14)</f>
        <v>0</v>
      </c>
      <c r="E15" s="13">
        <f t="shared" si="1"/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24"/>
      <c r="J15" s="41"/>
    </row>
    <row r="16" spans="1:10" ht="21" customHeight="1">
      <c r="A16" s="50">
        <v>5</v>
      </c>
      <c r="B16" s="60" t="s">
        <v>23</v>
      </c>
      <c r="C16" s="53">
        <v>55000</v>
      </c>
      <c r="D16" s="50">
        <v>1</v>
      </c>
      <c r="E16" s="53">
        <f>C16*D16</f>
        <v>55000</v>
      </c>
      <c r="F16" s="9">
        <v>2452.38</v>
      </c>
      <c r="G16" s="9"/>
      <c r="H16" s="9">
        <f t="shared" ref="H16:H17" si="2">F16+G16</f>
        <v>2452.38</v>
      </c>
      <c r="I16" s="23" t="s">
        <v>24</v>
      </c>
    </row>
    <row r="17" spans="1:10" ht="21" customHeight="1">
      <c r="A17" s="51"/>
      <c r="B17" s="61"/>
      <c r="C17" s="54"/>
      <c r="D17" s="51"/>
      <c r="E17" s="54"/>
      <c r="F17" s="9">
        <v>128</v>
      </c>
      <c r="G17" s="9"/>
      <c r="H17" s="9">
        <f t="shared" si="2"/>
        <v>128</v>
      </c>
      <c r="I17" s="23" t="s">
        <v>25</v>
      </c>
      <c r="J17" s="25"/>
    </row>
    <row r="18" spans="1:10" ht="21" customHeight="1">
      <c r="A18" s="51"/>
      <c r="B18" s="61"/>
      <c r="C18" s="54"/>
      <c r="D18" s="51"/>
      <c r="E18" s="54"/>
      <c r="F18" s="9">
        <v>300</v>
      </c>
      <c r="G18" s="9"/>
      <c r="H18" s="9">
        <f t="shared" ref="H18:H19" si="3">F18+G18</f>
        <v>300</v>
      </c>
      <c r="I18" s="23" t="s">
        <v>31</v>
      </c>
      <c r="J18" s="25"/>
    </row>
    <row r="19" spans="1:10" ht="21" customHeight="1">
      <c r="A19" s="51"/>
      <c r="B19" s="61"/>
      <c r="C19" s="54"/>
      <c r="D19" s="51"/>
      <c r="E19" s="54"/>
      <c r="F19" s="9">
        <v>5865</v>
      </c>
      <c r="G19" s="9"/>
      <c r="H19" s="9">
        <f t="shared" si="3"/>
        <v>5865</v>
      </c>
      <c r="I19" s="23" t="s">
        <v>32</v>
      </c>
      <c r="J19" s="25"/>
    </row>
    <row r="20" spans="1:10" ht="21" customHeight="1">
      <c r="A20" s="51"/>
      <c r="B20" s="61"/>
      <c r="C20" s="54"/>
      <c r="D20" s="51"/>
      <c r="E20" s="54"/>
      <c r="F20" s="9">
        <v>1490</v>
      </c>
      <c r="G20" s="9"/>
      <c r="H20" s="9">
        <f>F20+G20</f>
        <v>1490</v>
      </c>
      <c r="I20" s="23" t="s">
        <v>39</v>
      </c>
      <c r="J20" s="25"/>
    </row>
    <row r="21" spans="1:10" ht="21" customHeight="1">
      <c r="A21" s="51"/>
      <c r="B21" s="61"/>
      <c r="C21" s="54"/>
      <c r="D21" s="51"/>
      <c r="E21" s="54"/>
      <c r="F21" s="9">
        <f>6656-1279.23</f>
        <v>5376.77</v>
      </c>
      <c r="G21" s="9"/>
      <c r="H21" s="9">
        <f t="shared" ref="H21:H36" si="4">F21+G21</f>
        <v>5376.77</v>
      </c>
      <c r="I21" s="23" t="s">
        <v>36</v>
      </c>
      <c r="J21" s="25"/>
    </row>
    <row r="22" spans="1:10" ht="21" customHeight="1">
      <c r="A22" s="51"/>
      <c r="B22" s="61"/>
      <c r="C22" s="54"/>
      <c r="D22" s="51"/>
      <c r="E22" s="54"/>
      <c r="F22" s="9">
        <v>7878</v>
      </c>
      <c r="G22" s="9"/>
      <c r="H22" s="9">
        <f t="shared" si="4"/>
        <v>7878</v>
      </c>
      <c r="I22" s="23" t="s">
        <v>37</v>
      </c>
      <c r="J22" s="25"/>
    </row>
    <row r="23" spans="1:10" ht="21" customHeight="1">
      <c r="A23" s="51"/>
      <c r="B23" s="61"/>
      <c r="C23" s="54"/>
      <c r="D23" s="51"/>
      <c r="E23" s="54"/>
      <c r="F23" s="9">
        <v>23.8</v>
      </c>
      <c r="G23" s="9"/>
      <c r="H23" s="9">
        <f t="shared" si="4"/>
        <v>23.8</v>
      </c>
      <c r="I23" s="23" t="s">
        <v>38</v>
      </c>
      <c r="J23" s="25"/>
    </row>
    <row r="24" spans="1:10" ht="21" customHeight="1">
      <c r="A24" s="51"/>
      <c r="B24" s="61"/>
      <c r="C24" s="54"/>
      <c r="D24" s="51"/>
      <c r="E24" s="54"/>
      <c r="F24" s="9">
        <v>1437</v>
      </c>
      <c r="G24" s="9"/>
      <c r="H24" s="9">
        <f>F24+G24</f>
        <v>1437</v>
      </c>
      <c r="I24" s="23" t="s">
        <v>40</v>
      </c>
      <c r="J24" s="25"/>
    </row>
    <row r="25" spans="1:10" ht="21" customHeight="1">
      <c r="A25" s="51"/>
      <c r="B25" s="61"/>
      <c r="C25" s="54"/>
      <c r="D25" s="51"/>
      <c r="E25" s="54"/>
      <c r="F25" s="9">
        <v>63</v>
      </c>
      <c r="G25" s="9">
        <v>63</v>
      </c>
      <c r="H25" s="35"/>
      <c r="I25" s="23" t="s">
        <v>41</v>
      </c>
      <c r="J25" s="25"/>
    </row>
    <row r="26" spans="1:10" ht="21" customHeight="1">
      <c r="A26" s="51"/>
      <c r="B26" s="61"/>
      <c r="C26" s="54"/>
      <c r="D26" s="51"/>
      <c r="E26" s="54"/>
      <c r="F26" s="9">
        <v>390</v>
      </c>
      <c r="G26" s="9"/>
      <c r="H26" s="9">
        <f t="shared" si="4"/>
        <v>390</v>
      </c>
      <c r="I26" s="23" t="s">
        <v>42</v>
      </c>
      <c r="J26" s="25"/>
    </row>
    <row r="27" spans="1:10" ht="21" customHeight="1">
      <c r="A27" s="51"/>
      <c r="B27" s="61"/>
      <c r="C27" s="54"/>
      <c r="D27" s="51"/>
      <c r="E27" s="54"/>
      <c r="F27" s="9">
        <v>405</v>
      </c>
      <c r="G27" s="9"/>
      <c r="H27" s="9">
        <f t="shared" si="4"/>
        <v>405</v>
      </c>
      <c r="I27" s="23" t="s">
        <v>43</v>
      </c>
      <c r="J27" s="25"/>
    </row>
    <row r="28" spans="1:10" ht="21" customHeight="1">
      <c r="A28" s="51"/>
      <c r="B28" s="61"/>
      <c r="C28" s="54"/>
      <c r="D28" s="51"/>
      <c r="E28" s="54"/>
      <c r="F28" s="9">
        <v>258.7</v>
      </c>
      <c r="G28" s="9"/>
      <c r="H28" s="9">
        <f t="shared" si="4"/>
        <v>258.7</v>
      </c>
      <c r="I28" s="23" t="s">
        <v>47</v>
      </c>
      <c r="J28" s="25"/>
    </row>
    <row r="29" spans="1:10" ht="21" customHeight="1">
      <c r="A29" s="51"/>
      <c r="B29" s="61"/>
      <c r="C29" s="54"/>
      <c r="D29" s="51"/>
      <c r="E29" s="54"/>
      <c r="F29" s="9">
        <v>184.98</v>
      </c>
      <c r="G29" s="9"/>
      <c r="H29" s="9">
        <f t="shared" si="4"/>
        <v>184.98</v>
      </c>
      <c r="I29" s="23" t="s">
        <v>48</v>
      </c>
      <c r="J29" s="25"/>
    </row>
    <row r="30" spans="1:10" ht="21" customHeight="1">
      <c r="A30" s="51"/>
      <c r="B30" s="61"/>
      <c r="C30" s="54"/>
      <c r="D30" s="51"/>
      <c r="E30" s="54"/>
      <c r="F30" s="9">
        <v>254.55</v>
      </c>
      <c r="G30" s="9"/>
      <c r="H30" s="9">
        <f t="shared" si="4"/>
        <v>254.55</v>
      </c>
      <c r="I30" s="23" t="s">
        <v>49</v>
      </c>
      <c r="J30" s="25"/>
    </row>
    <row r="31" spans="1:10" ht="21" customHeight="1">
      <c r="A31" s="51"/>
      <c r="B31" s="61"/>
      <c r="C31" s="54"/>
      <c r="D31" s="51"/>
      <c r="E31" s="54"/>
      <c r="F31" s="9">
        <v>30.21</v>
      </c>
      <c r="G31" s="9"/>
      <c r="H31" s="9">
        <f t="shared" si="4"/>
        <v>30.21</v>
      </c>
      <c r="I31" s="23" t="s">
        <v>50</v>
      </c>
      <c r="J31" s="25"/>
    </row>
    <row r="32" spans="1:10" ht="21" customHeight="1">
      <c r="A32" s="51"/>
      <c r="B32" s="61"/>
      <c r="C32" s="54"/>
      <c r="D32" s="51"/>
      <c r="E32" s="54"/>
      <c r="F32" s="9">
        <v>55.79</v>
      </c>
      <c r="G32" s="9"/>
      <c r="H32" s="9">
        <f t="shared" si="4"/>
        <v>55.79</v>
      </c>
      <c r="I32" s="23" t="s">
        <v>51</v>
      </c>
      <c r="J32" s="25"/>
    </row>
    <row r="33" spans="1:10" ht="21" customHeight="1">
      <c r="A33" s="51"/>
      <c r="B33" s="61"/>
      <c r="C33" s="54"/>
      <c r="D33" s="51"/>
      <c r="E33" s="54"/>
      <c r="F33" s="9">
        <v>87.29</v>
      </c>
      <c r="G33" s="9"/>
      <c r="H33" s="9">
        <f t="shared" si="4"/>
        <v>87.29</v>
      </c>
      <c r="I33" s="23" t="s">
        <v>52</v>
      </c>
      <c r="J33" s="25"/>
    </row>
    <row r="34" spans="1:10" ht="21" customHeight="1">
      <c r="A34" s="51"/>
      <c r="B34" s="61"/>
      <c r="C34" s="54"/>
      <c r="D34" s="51"/>
      <c r="E34" s="54"/>
      <c r="F34" s="9">
        <v>54.6</v>
      </c>
      <c r="G34" s="9"/>
      <c r="H34" s="9">
        <f t="shared" si="4"/>
        <v>54.6</v>
      </c>
      <c r="I34" s="23" t="s">
        <v>54</v>
      </c>
      <c r="J34" s="25"/>
    </row>
    <row r="35" spans="1:10" ht="21" customHeight="1">
      <c r="A35" s="51"/>
      <c r="B35" s="61"/>
      <c r="C35" s="54"/>
      <c r="D35" s="51"/>
      <c r="E35" s="54"/>
      <c r="F35" s="9">
        <v>176.1</v>
      </c>
      <c r="G35" s="9"/>
      <c r="H35" s="9">
        <f t="shared" si="4"/>
        <v>176.1</v>
      </c>
      <c r="I35" s="23" t="s">
        <v>55</v>
      </c>
      <c r="J35" s="25"/>
    </row>
    <row r="36" spans="1:10" ht="21" customHeight="1">
      <c r="A36" s="51"/>
      <c r="B36" s="61"/>
      <c r="C36" s="54"/>
      <c r="D36" s="51"/>
      <c r="E36" s="54"/>
      <c r="F36" s="9">
        <v>1048</v>
      </c>
      <c r="G36" s="9"/>
      <c r="H36" s="9">
        <f t="shared" si="4"/>
        <v>1048</v>
      </c>
      <c r="I36" s="23" t="s">
        <v>56</v>
      </c>
      <c r="J36" s="25"/>
    </row>
    <row r="37" spans="1:10" ht="21" customHeight="1">
      <c r="A37" s="51"/>
      <c r="B37" s="61"/>
      <c r="C37" s="54"/>
      <c r="D37" s="51"/>
      <c r="E37" s="54"/>
      <c r="F37" s="9">
        <v>1366</v>
      </c>
      <c r="G37" s="9"/>
      <c r="H37" s="9">
        <f t="shared" ref="H37:H38" si="5">F37+G37</f>
        <v>1366</v>
      </c>
      <c r="I37" s="23" t="s">
        <v>57</v>
      </c>
      <c r="J37" s="25"/>
    </row>
    <row r="38" spans="1:10" ht="21" customHeight="1">
      <c r="A38" s="51"/>
      <c r="B38" s="61"/>
      <c r="C38" s="54"/>
      <c r="D38" s="51"/>
      <c r="E38" s="54"/>
      <c r="F38" s="9">
        <v>798</v>
      </c>
      <c r="G38" s="9"/>
      <c r="H38" s="9">
        <f t="shared" si="5"/>
        <v>798</v>
      </c>
      <c r="I38" s="23" t="s">
        <v>58</v>
      </c>
      <c r="J38" s="25"/>
    </row>
    <row r="39" spans="1:10" ht="21" customHeight="1">
      <c r="A39" s="51"/>
      <c r="B39" s="61"/>
      <c r="C39" s="54"/>
      <c r="D39" s="51"/>
      <c r="E39" s="54"/>
      <c r="F39" s="9">
        <v>445</v>
      </c>
      <c r="H39" s="9">
        <v>445</v>
      </c>
      <c r="I39" s="23" t="s">
        <v>59</v>
      </c>
      <c r="J39" s="25"/>
    </row>
    <row r="40" spans="1:10" ht="21" customHeight="1">
      <c r="A40" s="51"/>
      <c r="B40" s="61"/>
      <c r="C40" s="54"/>
      <c r="D40" s="51"/>
      <c r="E40" s="54"/>
      <c r="F40" s="9">
        <v>151.19999999999999</v>
      </c>
      <c r="G40" s="9"/>
      <c r="H40" s="9">
        <f t="shared" ref="H40:H57" si="6">F40+G40</f>
        <v>151.19999999999999</v>
      </c>
      <c r="I40" s="23" t="s">
        <v>60</v>
      </c>
      <c r="J40" s="25"/>
    </row>
    <row r="41" spans="1:10" ht="21" customHeight="1">
      <c r="A41" s="51"/>
      <c r="B41" s="61"/>
      <c r="C41" s="54"/>
      <c r="D41" s="51"/>
      <c r="E41" s="54"/>
      <c r="F41" s="9">
        <v>4660</v>
      </c>
      <c r="G41" s="9"/>
      <c r="H41" s="9">
        <f t="shared" si="6"/>
        <v>4660</v>
      </c>
      <c r="I41" s="23" t="s">
        <v>64</v>
      </c>
      <c r="J41" s="25"/>
    </row>
    <row r="42" spans="1:10" ht="21" customHeight="1">
      <c r="A42" s="17"/>
      <c r="B42" s="18"/>
      <c r="C42" s="54"/>
      <c r="D42" s="51"/>
      <c r="E42" s="54"/>
      <c r="F42" s="9">
        <v>154.84</v>
      </c>
      <c r="H42" s="9">
        <v>154.84</v>
      </c>
      <c r="I42" s="23" t="s">
        <v>26</v>
      </c>
      <c r="J42" s="25"/>
    </row>
    <row r="43" spans="1:10" ht="21" customHeight="1">
      <c r="A43" s="17"/>
      <c r="B43" s="18"/>
      <c r="C43" s="54"/>
      <c r="D43" s="51"/>
      <c r="E43" s="54"/>
      <c r="F43" s="9">
        <v>129.75</v>
      </c>
      <c r="G43" s="9"/>
      <c r="H43" s="9">
        <f t="shared" ref="H43:H50" si="7">F43+G43</f>
        <v>129.75</v>
      </c>
      <c r="I43" s="23" t="s">
        <v>44</v>
      </c>
      <c r="J43" s="25"/>
    </row>
    <row r="44" spans="1:10" ht="21" customHeight="1">
      <c r="A44" s="17"/>
      <c r="B44" s="18"/>
      <c r="C44" s="54"/>
      <c r="D44" s="51"/>
      <c r="E44" s="54"/>
      <c r="F44" s="9">
        <v>126</v>
      </c>
      <c r="G44" s="9"/>
      <c r="H44" s="9">
        <f t="shared" si="7"/>
        <v>126</v>
      </c>
      <c r="I44" s="23" t="s">
        <v>45</v>
      </c>
      <c r="J44" s="25"/>
    </row>
    <row r="45" spans="1:10" ht="21" customHeight="1">
      <c r="A45" s="17"/>
      <c r="B45" s="18"/>
      <c r="C45" s="54"/>
      <c r="D45" s="51"/>
      <c r="E45" s="54"/>
      <c r="F45" s="9">
        <v>144.16</v>
      </c>
      <c r="G45" s="9"/>
      <c r="H45" s="36">
        <f t="shared" si="7"/>
        <v>144.16</v>
      </c>
      <c r="I45" s="23" t="s">
        <v>46</v>
      </c>
      <c r="J45" s="25"/>
    </row>
    <row r="46" spans="1:10" ht="21" customHeight="1">
      <c r="A46" s="17"/>
      <c r="B46" s="18"/>
      <c r="C46" s="54"/>
      <c r="D46" s="51"/>
      <c r="E46" s="54"/>
      <c r="F46" s="9">
        <v>28.5</v>
      </c>
      <c r="G46" s="9"/>
      <c r="H46" s="36">
        <f t="shared" si="7"/>
        <v>28.5</v>
      </c>
      <c r="I46" s="23" t="s">
        <v>28</v>
      </c>
      <c r="J46" s="25"/>
    </row>
    <row r="47" spans="1:10" ht="21" customHeight="1">
      <c r="A47" s="17"/>
      <c r="B47" s="18"/>
      <c r="C47" s="54"/>
      <c r="D47" s="51"/>
      <c r="E47" s="54"/>
      <c r="F47" s="9">
        <v>524.4</v>
      </c>
      <c r="G47" s="9"/>
      <c r="H47" s="9">
        <f t="shared" si="7"/>
        <v>524.4</v>
      </c>
      <c r="I47" s="23" t="s">
        <v>33</v>
      </c>
      <c r="J47" s="25"/>
    </row>
    <row r="48" spans="1:10" ht="21" customHeight="1">
      <c r="A48" s="17"/>
      <c r="B48" s="18"/>
      <c r="C48" s="54"/>
      <c r="D48" s="51"/>
      <c r="E48" s="54"/>
      <c r="F48" s="9">
        <f>1380</f>
        <v>1380</v>
      </c>
      <c r="G48" s="9"/>
      <c r="H48" s="9">
        <f t="shared" si="7"/>
        <v>1380</v>
      </c>
      <c r="I48" s="23" t="s">
        <v>34</v>
      </c>
      <c r="J48" s="25"/>
    </row>
    <row r="49" spans="1:10" ht="21" customHeight="1">
      <c r="A49" s="17"/>
      <c r="B49" s="18"/>
      <c r="C49" s="54"/>
      <c r="D49" s="51"/>
      <c r="E49" s="54"/>
      <c r="F49" s="9">
        <v>31780</v>
      </c>
      <c r="G49" s="9"/>
      <c r="H49" s="9">
        <f t="shared" si="7"/>
        <v>31780</v>
      </c>
      <c r="I49" s="23" t="s">
        <v>35</v>
      </c>
      <c r="J49" s="25"/>
    </row>
    <row r="50" spans="1:10" ht="21" customHeight="1">
      <c r="A50" s="17"/>
      <c r="B50" s="18"/>
      <c r="C50" s="54"/>
      <c r="D50" s="51"/>
      <c r="E50" s="54"/>
      <c r="F50" s="9">
        <v>28.98</v>
      </c>
      <c r="G50" s="9"/>
      <c r="H50" s="9">
        <f t="shared" si="7"/>
        <v>28.98</v>
      </c>
      <c r="I50" s="23" t="s">
        <v>53</v>
      </c>
      <c r="J50" s="25"/>
    </row>
    <row r="51" spans="1:10" ht="21" customHeight="1">
      <c r="A51" s="17"/>
      <c r="B51" s="18"/>
      <c r="C51" s="54"/>
      <c r="D51" s="51"/>
      <c r="E51" s="54"/>
      <c r="F51" s="9">
        <v>386</v>
      </c>
      <c r="G51" s="9">
        <v>386</v>
      </c>
      <c r="H51" s="20"/>
      <c r="I51" s="23" t="s">
        <v>61</v>
      </c>
      <c r="J51" s="25"/>
    </row>
    <row r="52" spans="1:10" ht="21" customHeight="1">
      <c r="A52" s="17"/>
      <c r="B52" s="18"/>
      <c r="C52" s="54"/>
      <c r="D52" s="51"/>
      <c r="E52" s="54"/>
      <c r="F52" s="9">
        <v>299</v>
      </c>
      <c r="G52" s="9">
        <v>299</v>
      </c>
      <c r="H52" s="20"/>
      <c r="I52" s="23" t="s">
        <v>62</v>
      </c>
      <c r="J52" s="25"/>
    </row>
    <row r="53" spans="1:10" ht="21" customHeight="1">
      <c r="A53" s="17"/>
      <c r="B53" s="18"/>
      <c r="C53" s="54"/>
      <c r="D53" s="51"/>
      <c r="E53" s="54"/>
      <c r="F53" s="9">
        <v>3494</v>
      </c>
      <c r="G53" s="23"/>
      <c r="H53" s="9">
        <v>3494</v>
      </c>
      <c r="I53" s="23" t="s">
        <v>29</v>
      </c>
      <c r="J53" s="25"/>
    </row>
    <row r="54" spans="1:10" ht="21" customHeight="1">
      <c r="A54" s="17"/>
      <c r="B54" s="18"/>
      <c r="C54" s="54"/>
      <c r="D54" s="51"/>
      <c r="E54" s="54"/>
      <c r="F54" s="9">
        <v>264</v>
      </c>
      <c r="G54" s="23"/>
      <c r="H54" s="9">
        <v>264</v>
      </c>
      <c r="I54" s="23" t="s">
        <v>30</v>
      </c>
      <c r="J54" s="25"/>
    </row>
    <row r="55" spans="1:10" ht="21" customHeight="1">
      <c r="A55" s="17"/>
      <c r="B55" s="18"/>
      <c r="C55" s="54"/>
      <c r="D55" s="51"/>
      <c r="E55" s="54"/>
      <c r="F55" s="9">
        <f>78+78+78</f>
        <v>234</v>
      </c>
      <c r="G55" s="23"/>
      <c r="H55" s="9">
        <v>234</v>
      </c>
      <c r="I55" s="23" t="s">
        <v>27</v>
      </c>
      <c r="J55" s="25"/>
    </row>
    <row r="56" spans="1:10" ht="21" customHeight="1">
      <c r="A56" s="17"/>
      <c r="B56" s="18"/>
      <c r="C56" s="54"/>
      <c r="D56" s="51"/>
      <c r="E56" s="54"/>
      <c r="F56" s="9">
        <v>3500</v>
      </c>
      <c r="G56" s="23"/>
      <c r="H56" s="9">
        <v>3500</v>
      </c>
      <c r="I56" s="23" t="s">
        <v>63</v>
      </c>
      <c r="J56" s="25"/>
    </row>
    <row r="57" spans="1:10" ht="21" customHeight="1">
      <c r="A57" s="17"/>
      <c r="B57" s="18"/>
      <c r="C57" s="55"/>
      <c r="D57" s="52"/>
      <c r="E57" s="55"/>
      <c r="F57" s="9">
        <v>641.6</v>
      </c>
      <c r="G57" s="9"/>
      <c r="H57" s="9">
        <f t="shared" si="6"/>
        <v>641.6</v>
      </c>
      <c r="I57" s="38" t="s">
        <v>91</v>
      </c>
      <c r="J57" s="25"/>
    </row>
    <row r="58" spans="1:10" s="1" customFormat="1" ht="21" customHeight="1">
      <c r="A58" s="11"/>
      <c r="B58" s="12" t="s">
        <v>65</v>
      </c>
      <c r="C58" s="13">
        <f>SUM(C16)</f>
        <v>55000</v>
      </c>
      <c r="D58" s="13">
        <f>SUM(D16)</f>
        <v>1</v>
      </c>
      <c r="E58" s="13">
        <f>SUM(E16)</f>
        <v>55000</v>
      </c>
      <c r="F58" s="13">
        <f>SUM(F16:F57)</f>
        <v>78494.599999999991</v>
      </c>
      <c r="G58" s="37">
        <f>SUM(G16:G57)</f>
        <v>748</v>
      </c>
      <c r="H58" s="13">
        <f>SUM(H16:H57)</f>
        <v>77746.599999999991</v>
      </c>
      <c r="I58" s="24"/>
      <c r="J58" s="26"/>
    </row>
    <row r="59" spans="1:10" ht="21" customHeight="1">
      <c r="A59" s="7">
        <v>6</v>
      </c>
      <c r="B59" s="8" t="s">
        <v>66</v>
      </c>
      <c r="C59" s="9">
        <v>0</v>
      </c>
      <c r="D59" s="10"/>
      <c r="E59" s="9">
        <f>C59*D59</f>
        <v>0</v>
      </c>
      <c r="F59" s="9">
        <v>0</v>
      </c>
      <c r="G59" s="9">
        <v>0</v>
      </c>
      <c r="H59" s="9">
        <f>F59+G59</f>
        <v>0</v>
      </c>
      <c r="I59" s="23"/>
      <c r="J59" s="42"/>
    </row>
    <row r="60" spans="1:10" s="1" customFormat="1" ht="21" customHeight="1">
      <c r="A60" s="11"/>
      <c r="B60" s="12" t="s">
        <v>67</v>
      </c>
      <c r="C60" s="13">
        <f>SUM(C59)</f>
        <v>0</v>
      </c>
      <c r="D60" s="13">
        <f t="shared" ref="D60:E60" si="8">SUM(D59)</f>
        <v>0</v>
      </c>
      <c r="E60" s="13">
        <f t="shared" si="8"/>
        <v>0</v>
      </c>
      <c r="F60" s="13">
        <f>SUM(F59:F59)</f>
        <v>0</v>
      </c>
      <c r="G60" s="13">
        <f>SUM(G59:G59)</f>
        <v>0</v>
      </c>
      <c r="H60" s="13">
        <f>SUM(H59:H59)</f>
        <v>0</v>
      </c>
      <c r="I60" s="24"/>
      <c r="J60" s="41"/>
    </row>
    <row r="61" spans="1:10" ht="21" customHeight="1">
      <c r="A61" s="7">
        <v>7</v>
      </c>
      <c r="B61" s="8" t="s">
        <v>68</v>
      </c>
      <c r="C61" s="9">
        <v>0</v>
      </c>
      <c r="D61" s="10"/>
      <c r="E61" s="9">
        <f>C61*D61</f>
        <v>0</v>
      </c>
      <c r="F61" s="9"/>
      <c r="G61" s="9">
        <v>0</v>
      </c>
      <c r="H61" s="9">
        <f>F61+G61</f>
        <v>0</v>
      </c>
      <c r="I61" s="23"/>
      <c r="J61" s="43"/>
    </row>
    <row r="62" spans="1:10" s="1" customFormat="1" ht="21" customHeight="1">
      <c r="A62" s="11"/>
      <c r="B62" s="12" t="s">
        <v>69</v>
      </c>
      <c r="C62" s="13">
        <f>SUM(C61)</f>
        <v>0</v>
      </c>
      <c r="D62" s="13">
        <f t="shared" ref="D62:E62" si="9">SUM(D61)</f>
        <v>0</v>
      </c>
      <c r="E62" s="13">
        <f t="shared" si="9"/>
        <v>0</v>
      </c>
      <c r="F62" s="13">
        <f>SUM(F61:F61)</f>
        <v>0</v>
      </c>
      <c r="G62" s="13">
        <f>SUM(G61:G61)</f>
        <v>0</v>
      </c>
      <c r="H62" s="13">
        <f>SUM(H61:H61)</f>
        <v>0</v>
      </c>
      <c r="I62" s="24"/>
      <c r="J62" s="44"/>
    </row>
    <row r="63" spans="1:10" ht="21" customHeight="1">
      <c r="A63" s="7">
        <v>8</v>
      </c>
      <c r="B63" s="8" t="s">
        <v>70</v>
      </c>
      <c r="C63" s="9">
        <v>0</v>
      </c>
      <c r="D63" s="10"/>
      <c r="E63" s="9">
        <f>C63*D63</f>
        <v>0</v>
      </c>
      <c r="F63" s="9">
        <v>0</v>
      </c>
      <c r="G63" s="9">
        <v>0</v>
      </c>
      <c r="H63" s="9">
        <f t="shared" ref="H63:H69" si="10">F63+G63</f>
        <v>0</v>
      </c>
      <c r="I63" s="23"/>
      <c r="J63" s="40"/>
    </row>
    <row r="64" spans="1:10" s="1" customFormat="1" ht="21" customHeight="1">
      <c r="A64" s="11"/>
      <c r="B64" s="12" t="s">
        <v>71</v>
      </c>
      <c r="C64" s="13">
        <f>SUM(C63)</f>
        <v>0</v>
      </c>
      <c r="D64" s="13">
        <f t="shared" ref="D64:E64" si="11">SUM(D63)</f>
        <v>0</v>
      </c>
      <c r="E64" s="13">
        <f t="shared" si="11"/>
        <v>0</v>
      </c>
      <c r="F64" s="13">
        <f>SUM(F63:F63)</f>
        <v>0</v>
      </c>
      <c r="G64" s="13">
        <f>SUM(G63:G63)</f>
        <v>0</v>
      </c>
      <c r="H64" s="13">
        <f>SUM(H63:H63)</f>
        <v>0</v>
      </c>
      <c r="I64" s="24"/>
      <c r="J64" s="41"/>
    </row>
    <row r="65" spans="1:10" ht="21" customHeight="1">
      <c r="A65" s="7">
        <v>9</v>
      </c>
      <c r="B65" s="8" t="s">
        <v>72</v>
      </c>
      <c r="C65" s="9">
        <v>0</v>
      </c>
      <c r="D65" s="10"/>
      <c r="E65" s="9">
        <f>C65*D65</f>
        <v>0</v>
      </c>
      <c r="F65" s="9">
        <v>0</v>
      </c>
      <c r="G65" s="9">
        <v>0</v>
      </c>
      <c r="H65" s="9">
        <f t="shared" si="10"/>
        <v>0</v>
      </c>
      <c r="I65" s="23"/>
      <c r="J65" s="42"/>
    </row>
    <row r="66" spans="1:10" s="1" customFormat="1" ht="21" customHeight="1">
      <c r="A66" s="11"/>
      <c r="B66" s="12" t="s">
        <v>73</v>
      </c>
      <c r="C66" s="13">
        <f>SUM(C65)</f>
        <v>0</v>
      </c>
      <c r="D66" s="13">
        <f>SUM(D65)</f>
        <v>0</v>
      </c>
      <c r="E66" s="13">
        <f t="shared" ref="E66" si="12">SUM(E65)</f>
        <v>0</v>
      </c>
      <c r="F66" s="13">
        <f>SUM(F65:F65)</f>
        <v>0</v>
      </c>
      <c r="G66" s="13">
        <f>SUM(G65:G65)</f>
        <v>0</v>
      </c>
      <c r="H66" s="13">
        <f>SUM(H65:H65)</f>
        <v>0</v>
      </c>
      <c r="I66" s="24"/>
      <c r="J66" s="45"/>
    </row>
    <row r="67" spans="1:10" s="1" customFormat="1" ht="21" customHeight="1">
      <c r="A67" s="50">
        <v>10</v>
      </c>
      <c r="B67" s="60" t="s">
        <v>74</v>
      </c>
      <c r="C67" s="53">
        <v>0</v>
      </c>
      <c r="D67" s="50"/>
      <c r="E67" s="53">
        <f>C67*D67</f>
        <v>0</v>
      </c>
      <c r="F67" s="9">
        <v>40</v>
      </c>
      <c r="G67" s="9">
        <v>40</v>
      </c>
      <c r="H67" s="20"/>
      <c r="I67" s="23" t="s">
        <v>75</v>
      </c>
      <c r="J67" s="29"/>
    </row>
    <row r="68" spans="1:10" s="1" customFormat="1" ht="21" customHeight="1">
      <c r="A68" s="51"/>
      <c r="B68" s="61"/>
      <c r="C68" s="54"/>
      <c r="D68" s="51"/>
      <c r="E68" s="54"/>
      <c r="F68" s="9">
        <v>166</v>
      </c>
      <c r="G68" s="9"/>
      <c r="H68" s="9">
        <f t="shared" si="10"/>
        <v>166</v>
      </c>
      <c r="I68" s="23" t="s">
        <v>76</v>
      </c>
      <c r="J68" s="29"/>
    </row>
    <row r="69" spans="1:10" s="1" customFormat="1" ht="21" customHeight="1">
      <c r="A69" s="51"/>
      <c r="B69" s="61"/>
      <c r="C69" s="54"/>
      <c r="D69" s="51"/>
      <c r="E69" s="54"/>
      <c r="F69" s="9">
        <v>14</v>
      </c>
      <c r="G69" s="9"/>
      <c r="H69" s="9">
        <f t="shared" si="10"/>
        <v>14</v>
      </c>
      <c r="I69" s="23" t="s">
        <v>76</v>
      </c>
      <c r="J69" s="30"/>
    </row>
    <row r="70" spans="1:10" s="1" customFormat="1" ht="21" customHeight="1">
      <c r="A70" s="51"/>
      <c r="B70" s="61"/>
      <c r="C70" s="54"/>
      <c r="D70" s="51"/>
      <c r="E70" s="54"/>
      <c r="F70" s="9">
        <v>44</v>
      </c>
      <c r="G70" s="9">
        <v>44</v>
      </c>
      <c r="H70" s="20"/>
      <c r="I70" s="23" t="s">
        <v>76</v>
      </c>
      <c r="J70" s="30"/>
    </row>
    <row r="71" spans="1:10" s="1" customFormat="1" ht="21" customHeight="1">
      <c r="A71" s="51"/>
      <c r="B71" s="61"/>
      <c r="C71" s="54"/>
      <c r="D71" s="51"/>
      <c r="E71" s="54"/>
      <c r="F71" s="9">
        <v>900</v>
      </c>
      <c r="G71" s="9">
        <v>900</v>
      </c>
      <c r="H71" s="20"/>
      <c r="I71" s="23" t="s">
        <v>77</v>
      </c>
      <c r="J71" s="30"/>
    </row>
    <row r="72" spans="1:10" s="1" customFormat="1" ht="21" customHeight="1">
      <c r="A72" s="51"/>
      <c r="B72" s="61"/>
      <c r="C72" s="54"/>
      <c r="D72" s="51"/>
      <c r="E72" s="54"/>
      <c r="F72" s="9">
        <v>2280</v>
      </c>
      <c r="G72" s="39">
        <f>F72-H72</f>
        <v>38.7199999999998</v>
      </c>
      <c r="H72" s="9">
        <v>2241.2800000000002</v>
      </c>
      <c r="I72" s="23" t="s">
        <v>78</v>
      </c>
      <c r="J72" s="30"/>
    </row>
    <row r="73" spans="1:10" s="1" customFormat="1" ht="21" customHeight="1">
      <c r="A73" s="51"/>
      <c r="B73" s="61"/>
      <c r="C73" s="54"/>
      <c r="D73" s="51"/>
      <c r="E73" s="54"/>
      <c r="F73" s="9">
        <v>1095.5899999999999</v>
      </c>
      <c r="G73" s="9"/>
      <c r="H73" s="9">
        <f>F73+G73</f>
        <v>1095.5899999999999</v>
      </c>
      <c r="I73" s="23" t="s">
        <v>79</v>
      </c>
      <c r="J73" s="30"/>
    </row>
    <row r="74" spans="1:10" s="1" customFormat="1" ht="21" customHeight="1">
      <c r="A74" s="51"/>
      <c r="B74" s="61"/>
      <c r="C74" s="54"/>
      <c r="D74" s="51"/>
      <c r="E74" s="54"/>
      <c r="F74" s="9">
        <v>466.4</v>
      </c>
      <c r="G74" s="9"/>
      <c r="H74" s="9">
        <f>F74+G74</f>
        <v>466.4</v>
      </c>
      <c r="I74" s="38" t="s">
        <v>93</v>
      </c>
      <c r="J74" s="31"/>
    </row>
    <row r="75" spans="1:10" s="1" customFormat="1" ht="21" customHeight="1">
      <c r="A75" s="51"/>
      <c r="B75" s="61"/>
      <c r="C75" s="55"/>
      <c r="D75" s="52"/>
      <c r="E75" s="55"/>
      <c r="F75" s="9">
        <v>12</v>
      </c>
      <c r="G75" s="9">
        <v>12</v>
      </c>
      <c r="H75" s="23"/>
      <c r="I75" s="38" t="s">
        <v>92</v>
      </c>
      <c r="J75" s="30"/>
    </row>
    <row r="76" spans="1:10" s="1" customFormat="1" ht="21" customHeight="1">
      <c r="A76" s="11"/>
      <c r="B76" s="12" t="s">
        <v>80</v>
      </c>
      <c r="C76" s="13">
        <f>SUM(C67)</f>
        <v>0</v>
      </c>
      <c r="D76" s="13">
        <f>SUM(D67)</f>
        <v>0</v>
      </c>
      <c r="E76" s="13">
        <f>SUM(E67)</f>
        <v>0</v>
      </c>
      <c r="F76" s="13">
        <f>SUM(F67:F75)</f>
        <v>5017.99</v>
      </c>
      <c r="G76" s="13">
        <f>SUM(G67:G75)</f>
        <v>1034.7199999999998</v>
      </c>
      <c r="H76" s="13">
        <f>SUM(H67:H75)</f>
        <v>3983.27</v>
      </c>
      <c r="I76" s="24"/>
      <c r="J76" s="27"/>
    </row>
    <row r="77" spans="1:10" ht="21" customHeight="1">
      <c r="A77" s="11"/>
      <c r="B77" s="12" t="s">
        <v>81</v>
      </c>
      <c r="C77" s="13">
        <f>SUM(C76,C66,C64,C62,C60,C58,C15,C13,C11,C9)</f>
        <v>55000</v>
      </c>
      <c r="D77" s="13">
        <f>SUM(D76,D66,D64,D62,D60,D58,D15,D13,D11,D9)</f>
        <v>1</v>
      </c>
      <c r="E77" s="13">
        <f>SUM(E76,E66,E64,E62,E60,E58,E15,E13,E11,E9)</f>
        <v>55000</v>
      </c>
      <c r="F77" s="13">
        <f>SUM(F76,F66,F64,F62,F60,F58,F15,F13,F11,F9)</f>
        <v>83512.59</v>
      </c>
      <c r="G77" s="13">
        <f>SUM(G76,G66,G64,G62,G60,G58,G15,G13,G11,G9)</f>
        <v>1782.7199999999998</v>
      </c>
      <c r="H77" s="13">
        <f>SUM(H76,H66,H64,H62,H60,H58,H15,H13,H11,H9)</f>
        <v>81729.87</v>
      </c>
      <c r="I77" s="24"/>
      <c r="J77" s="32"/>
    </row>
    <row r="81" spans="1:9" ht="21" customHeight="1">
      <c r="A81" s="65" t="s">
        <v>82</v>
      </c>
      <c r="B81" s="66"/>
      <c r="C81" s="67" t="s">
        <v>83</v>
      </c>
      <c r="D81" s="67"/>
      <c r="E81" s="67" t="s">
        <v>84</v>
      </c>
      <c r="F81" s="67"/>
      <c r="G81" s="67" t="s">
        <v>85</v>
      </c>
      <c r="H81" s="67"/>
      <c r="I81" s="33" t="s">
        <v>86</v>
      </c>
    </row>
    <row r="82" spans="1:9" ht="21" customHeight="1">
      <c r="A82" s="57">
        <f>E77</f>
        <v>55000</v>
      </c>
      <c r="B82" s="58"/>
      <c r="C82" s="58">
        <f>F77</f>
        <v>83512.59</v>
      </c>
      <c r="D82" s="58"/>
      <c r="E82" s="58">
        <f>F77</f>
        <v>83512.59</v>
      </c>
      <c r="F82" s="58"/>
      <c r="G82" s="58">
        <f>G77</f>
        <v>1782.7199999999998</v>
      </c>
      <c r="H82" s="58"/>
      <c r="I82" s="34">
        <f>A82-C82</f>
        <v>-28512.589999999997</v>
      </c>
    </row>
    <row r="84" spans="1:9" ht="21" customHeight="1">
      <c r="A84" s="22" t="s">
        <v>87</v>
      </c>
      <c r="B84" s="1"/>
      <c r="C84" s="28" t="s">
        <v>88</v>
      </c>
      <c r="D84" s="22"/>
      <c r="E84" s="22" t="s">
        <v>89</v>
      </c>
      <c r="F84" s="22"/>
      <c r="G84" s="22" t="s">
        <v>90</v>
      </c>
      <c r="H84" s="22"/>
      <c r="I84" s="1"/>
    </row>
    <row r="96" spans="1:9" ht="21" customHeight="1">
      <c r="C96" s="49"/>
      <c r="F96" s="56"/>
    </row>
    <row r="97" spans="3:6" ht="21" customHeight="1">
      <c r="C97" s="49"/>
      <c r="F97" s="56"/>
    </row>
    <row r="98" spans="3:6" ht="21" customHeight="1">
      <c r="C98" s="49"/>
      <c r="F98" s="56"/>
    </row>
    <row r="99" spans="3:6" ht="21" customHeight="1">
      <c r="C99" s="49"/>
      <c r="F99" s="56"/>
    </row>
    <row r="100" spans="3:6" ht="21" customHeight="1">
      <c r="C100" s="49"/>
      <c r="F100" s="56"/>
    </row>
  </sheetData>
  <mergeCells count="36">
    <mergeCell ref="C2:H2"/>
    <mergeCell ref="C6:E6"/>
    <mergeCell ref="F6:I6"/>
    <mergeCell ref="A81:B81"/>
    <mergeCell ref="C81:D81"/>
    <mergeCell ref="E81:F81"/>
    <mergeCell ref="G81:H81"/>
    <mergeCell ref="E16:E57"/>
    <mergeCell ref="C16:C57"/>
    <mergeCell ref="D16:D57"/>
    <mergeCell ref="H4:I5"/>
    <mergeCell ref="A82:B82"/>
    <mergeCell ref="C82:D82"/>
    <mergeCell ref="E82:F82"/>
    <mergeCell ref="G82:H82"/>
    <mergeCell ref="A6:A7"/>
    <mergeCell ref="A16:A41"/>
    <mergeCell ref="A67:A75"/>
    <mergeCell ref="B6:B7"/>
    <mergeCell ref="B16:B41"/>
    <mergeCell ref="B67:B75"/>
    <mergeCell ref="C67:C75"/>
    <mergeCell ref="C96:C100"/>
    <mergeCell ref="D67:D75"/>
    <mergeCell ref="E67:E75"/>
    <mergeCell ref="F96:F100"/>
    <mergeCell ref="J4:J5"/>
    <mergeCell ref="J6:J7"/>
    <mergeCell ref="J8:J9"/>
    <mergeCell ref="J10:J11"/>
    <mergeCell ref="J12:J13"/>
    <mergeCell ref="J14:J15"/>
    <mergeCell ref="J59:J60"/>
    <mergeCell ref="J61:J62"/>
    <mergeCell ref="J63:J64"/>
    <mergeCell ref="J65:J66"/>
  </mergeCells>
  <phoneticPr fontId="12" type="noConversion"/>
  <pageMargins left="0.69930555555555596" right="0.69930555555555596" top="0.75" bottom="0.75" header="0.3" footer="0.3"/>
  <pageSetup paperSize="9" scale="3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J911</cp:lastModifiedBy>
  <cp:lastPrinted>2023-10-18T08:00:36Z</cp:lastPrinted>
  <dcterms:created xsi:type="dcterms:W3CDTF">2014-04-18T16:52:00Z</dcterms:created>
  <dcterms:modified xsi:type="dcterms:W3CDTF">2023-10-18T08:00:45Z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D3E72B25AD792BB8283A0B65E2E8BAF9_43</vt:lpwstr>
  </property>
  <property fmtid="{D5CDD505-2E9C-101B-9397-08002B2CF9AE}" pid="4" name="KSOReadingLayout">
    <vt:bool>true</vt:bool>
  </property>
</Properties>
</file>