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490" windowHeight="7785" tabRatio="924"/>
  </bookViews>
  <sheets>
    <sheet name="总结算" sheetId="50" r:id="rId1"/>
    <sheet name="会议需求表（通用）" sheetId="44" r:id="rId2"/>
    <sheet name="市场部" sheetId="46" r:id="rId3"/>
    <sheet name="华西大区" sheetId="47" r:id="rId4"/>
    <sheet name="东北大区" sheetId="48" r:id="rId5"/>
    <sheet name="差旅部分" sheetId="49" r:id="rId6"/>
  </sheets>
  <definedNames>
    <definedName name="_xlnm.Print_Area" localSheetId="1">'会议需求表（通用）'!$A$1:$O$66</definedName>
    <definedName name="_xlnm.Print_Titles" localSheetId="1">'会议需求表（通用）'!$1:$7</definedName>
    <definedName name="_xlnm.Print_Area" localSheetId="2">市场部!$A$1:$O$65</definedName>
    <definedName name="_xlnm.Print_Titles" localSheetId="2">市场部!$1:$7</definedName>
    <definedName name="_xlnm.Print_Area" localSheetId="3">华西大区!$A$1:$O$43</definedName>
    <definedName name="_xlnm.Print_Titles" localSheetId="3">华西大区!$1:$7</definedName>
    <definedName name="_xlnm.Print_Area" localSheetId="4">东北大区!$A$1:$O$45</definedName>
    <definedName name="_xlnm.Print_Titles" localSheetId="4">东北大区!$1:$7</definedName>
    <definedName name="_xlnm.Print_Area" localSheetId="5">差旅部分!$A$1:$O$38</definedName>
    <definedName name="_xlnm.Print_Titles" localSheetId="5">差旅部分!$1:$7</definedName>
  </definedNames>
  <calcPr calcId="144525"/>
</workbook>
</file>

<file path=xl/sharedStrings.xml><?xml version="1.0" encoding="utf-8"?>
<sst xmlns="http://schemas.openxmlformats.org/spreadsheetml/2006/main" count="188">
  <si>
    <t>总账单</t>
  </si>
  <si>
    <t>市场部</t>
  </si>
  <si>
    <t>华西大区</t>
  </si>
  <si>
    <t>东北大区</t>
  </si>
  <si>
    <t>内陪</t>
  </si>
  <si>
    <t>房间</t>
  </si>
  <si>
    <t>餐饮</t>
  </si>
  <si>
    <t>交通</t>
  </si>
  <si>
    <t>其他</t>
  </si>
  <si>
    <t>工作人员</t>
  </si>
  <si>
    <t>服务费</t>
  </si>
  <si>
    <t>全陪</t>
  </si>
  <si>
    <t>机票</t>
  </si>
  <si>
    <t>税金</t>
  </si>
  <si>
    <t>总金额</t>
  </si>
  <si>
    <t>安斯泰来制药（中国）有限公司会议需求表（通用）</t>
  </si>
  <si>
    <t>会议名称：</t>
  </si>
  <si>
    <t>菲布力2月speaker training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</si>
  <si>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</si>
  <si>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马来西亚吉隆坡</t>
  </si>
  <si>
    <t>供应商名称：</t>
  </si>
  <si>
    <t>康辉集团北京国际会议展览有限公司</t>
  </si>
  <si>
    <t>会议类型：</t>
  </si>
  <si>
    <t>国际会议</t>
  </si>
  <si>
    <t xml:space="preserve"> 参加人数：</t>
  </si>
  <si>
    <t>12+1</t>
  </si>
  <si>
    <t>联系人/电话：</t>
  </si>
  <si>
    <r>
      <rPr>
        <b/>
        <u/>
        <sz val="9"/>
        <color theme="1"/>
        <rFont val="宋体"/>
        <charset val="134"/>
      </rPr>
      <t xml:space="preserve">宋净菲 </t>
    </r>
    <r>
      <rPr>
        <b/>
        <u/>
        <sz val="9"/>
        <color theme="1"/>
        <rFont val="宋体"/>
        <charset val="134"/>
      </rPr>
      <t>18101055630</t>
    </r>
  </si>
  <si>
    <t>会议时间：</t>
  </si>
  <si>
    <t>2019年2月23-24日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</si>
  <si>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</si>
  <si>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</si>
  <si>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</si>
  <si>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</si>
  <si>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</si>
  <si>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</si>
  <si>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</si>
  <si>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</si>
  <si>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</si>
  <si>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</si>
  <si>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</si>
  <si>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</si>
  <si>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</si>
  <si>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</si>
  <si>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</si>
  <si>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</si>
  <si>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 xml:space="preserve">会议地酒店：InterContinental Kuala Lumpur
165 Jalan Ampang
50450 Kuala Lumpur, Malaysia 
</t>
  </si>
  <si>
    <t>普通大床房</t>
  </si>
  <si>
    <t>月</t>
  </si>
  <si>
    <t>日</t>
  </si>
  <si>
    <t>晚</t>
  </si>
  <si>
    <t>间</t>
  </si>
  <si>
    <t>包含服务费、早餐（含关闭mini bar费用）</t>
  </si>
  <si>
    <t>A-2</t>
  </si>
  <si>
    <t>集结地酒店-上海大众空港酒店</t>
  </si>
  <si>
    <t>普通双床房</t>
  </si>
  <si>
    <t>徐鹏杰老师住宿，含早餐</t>
  </si>
  <si>
    <t>A-3</t>
  </si>
  <si>
    <t>集结酒店-广州白云机场航湾澳斯特精选酒店</t>
  </si>
  <si>
    <t>陈意佳、雷红韦老师住宿，含早餐</t>
  </si>
  <si>
    <t>合计：</t>
  </si>
  <si>
    <t>人数</t>
  </si>
  <si>
    <t>餐次</t>
  </si>
  <si>
    <t>合计</t>
  </si>
  <si>
    <t>B</t>
  </si>
  <si>
    <t>用餐</t>
  </si>
  <si>
    <t>B-1</t>
  </si>
  <si>
    <t>简餐</t>
  </si>
  <si>
    <t>打包餐</t>
  </si>
  <si>
    <t>餐</t>
  </si>
  <si>
    <t>人</t>
  </si>
  <si>
    <t>打包晚餐</t>
  </si>
  <si>
    <t>B-2</t>
  </si>
  <si>
    <t>正餐</t>
  </si>
  <si>
    <t>桌餐</t>
  </si>
  <si>
    <t>酒店内晚餐，含服务费，含酒水</t>
  </si>
  <si>
    <t>B-3</t>
  </si>
  <si>
    <t>外出用餐，含服务费，含酒水</t>
  </si>
  <si>
    <t>B-4</t>
  </si>
  <si>
    <t>次</t>
  </si>
  <si>
    <t>C</t>
  </si>
  <si>
    <t>C-1</t>
  </si>
  <si>
    <r>
      <rPr>
        <sz val="9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rFont val="宋体"/>
        <charset val="134"/>
      </rPr>
      <t>境外：
机场及市内接送机用车、集结</t>
    </r>
  </si>
  <si>
    <t>4座帕萨特或别克</t>
  </si>
  <si>
    <t>辆/趟</t>
  </si>
  <si>
    <t>广州、上海参会人员始发地接送机用车</t>
  </si>
  <si>
    <t>上海、天津参会人员始发地接站接机用车</t>
  </si>
  <si>
    <t>北京、成都参会人员始发地接送机用车</t>
  </si>
  <si>
    <t>9座商务车（22日上海客户、广州客户3趟用车）</t>
  </si>
  <si>
    <t>吉隆坡机场-酒店间单程用车</t>
  </si>
  <si>
    <t>9座商务车（22日北京客户晚间1趟用车）</t>
  </si>
  <si>
    <t>吉隆坡机场-酒店间单程用车，22:00-07:00特殊时段用车加收车费的50%</t>
  </si>
  <si>
    <t>9座商务车（24日上海客户、广州客户、天津客户、北京客户6趟用车）</t>
  </si>
  <si>
    <t>酒店-吉隆坡机场单程用车</t>
  </si>
  <si>
    <t>C-2</t>
  </si>
  <si>
    <t>境外：
包车</t>
  </si>
  <si>
    <t>28座空调车（考斯特/其他品牌）</t>
  </si>
  <si>
    <t>辆/天</t>
  </si>
  <si>
    <t>23日外出用餐半天包车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</si>
  <si>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</si>
  <si>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
会议地外出用餐使用车辆</t>
    </r>
  </si>
  <si>
    <t>客户出发地接送</t>
  </si>
  <si>
    <t>预估费用</t>
  </si>
  <si>
    <t>C-4</t>
  </si>
  <si>
    <t>高铁或动车票</t>
  </si>
  <si>
    <r>
      <rPr>
        <sz val="9"/>
        <color theme="1"/>
        <rFont val="宋体"/>
        <charset val="134"/>
      </rPr>
      <t>从</t>
    </r>
    <r>
      <rPr>
        <sz val="9"/>
        <color rgb="FFC00000"/>
        <rFont val="宋体"/>
        <charset val="134"/>
      </rPr>
      <t xml:space="preserve">  </t>
    </r>
    <r>
      <rPr>
        <sz val="9"/>
        <color theme="1"/>
        <rFont val="宋体"/>
        <charset val="134"/>
      </rPr>
      <t xml:space="preserve">至 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</si>
  <si>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</si>
  <si>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</si>
  <si>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</si>
  <si>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</si>
  <si>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一等</t>
  </si>
  <si>
    <t>从  至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</si>
  <si>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</si>
  <si>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</si>
  <si>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</si>
  <si>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</si>
  <si>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</si>
  <si>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境外意外救援险</t>
  </si>
  <si>
    <t>D-2</t>
  </si>
  <si>
    <t>签证费</t>
  </si>
  <si>
    <t>报价含递送服务及快递</t>
  </si>
  <si>
    <t>马来西亚单次旅游签证</t>
  </si>
  <si>
    <t>D-3</t>
  </si>
  <si>
    <t>接机牌</t>
  </si>
  <si>
    <t>块</t>
  </si>
  <si>
    <t>A4塑封单面接机牌</t>
  </si>
  <si>
    <t>E</t>
  </si>
  <si>
    <t>工作人员费用</t>
  </si>
  <si>
    <t>E-1</t>
  </si>
  <si>
    <t>境内送机人员</t>
  </si>
  <si>
    <t>人/天</t>
  </si>
  <si>
    <t>22日北京、上海、广州机场送机工作人员</t>
  </si>
  <si>
    <t>E-2</t>
  </si>
  <si>
    <t>境内接机人员</t>
  </si>
  <si>
    <t>24日上海、广州机场接机工作人员</t>
  </si>
  <si>
    <t>E-3</t>
  </si>
  <si>
    <t>境外机场接机工作人员</t>
  </si>
  <si>
    <t>22日吉隆坡机场接机工作人员，超时3小时</t>
  </si>
  <si>
    <t>E-4</t>
  </si>
  <si>
    <t>当地工作人员</t>
  </si>
  <si>
    <t>22日酒店协调人员，超时3小时</t>
  </si>
  <si>
    <t>E-5</t>
  </si>
  <si>
    <t>23日工作人员费用</t>
  </si>
  <si>
    <t>E-6</t>
  </si>
  <si>
    <t>境外机场送机工作人员</t>
  </si>
  <si>
    <t>24日吉隆坡机场送机工作人员</t>
  </si>
  <si>
    <t>E-7</t>
  </si>
  <si>
    <t>24日酒店协调人员，超时3小时</t>
  </si>
  <si>
    <t>以上总计：</t>
  </si>
  <si>
    <t>F</t>
  </si>
  <si>
    <t>F-1</t>
  </si>
  <si>
    <t>包括酒店、会场、餐饮、交通及其他费用等</t>
  </si>
  <si>
    <t>舱位</t>
  </si>
  <si>
    <t>票类</t>
  </si>
  <si>
    <t>H</t>
  </si>
  <si>
    <t>H-1</t>
  </si>
  <si>
    <t>国际航段</t>
  </si>
  <si>
    <t>从各地至吉隆坡往返</t>
  </si>
  <si>
    <t>经济</t>
  </si>
  <si>
    <t>散客</t>
  </si>
  <si>
    <t>张</t>
  </si>
  <si>
    <t>12位参会人员集结地至吉隆坡往返机票</t>
  </si>
  <si>
    <t>H-2</t>
  </si>
  <si>
    <t>国内航段</t>
  </si>
  <si>
    <t>从集结地至原住地</t>
  </si>
  <si>
    <t>参会人员始发地至集结地往返机票</t>
  </si>
  <si>
    <t>H-3</t>
  </si>
  <si>
    <t>国内机票收取3%服务费，国际机票不收取服务费。</t>
  </si>
  <si>
    <t>J</t>
  </si>
  <si>
    <t>J-1</t>
  </si>
  <si>
    <t xml:space="preserve">供应商签字敲章确认/Sign and Chop by supplier:          </t>
  </si>
  <si>
    <t>午</t>
  </si>
  <si>
    <t>自助餐</t>
  </si>
  <si>
    <t>商务</t>
  </si>
  <si>
    <t>团体</t>
  </si>
  <si>
    <t>三等</t>
  </si>
  <si>
    <t>头等</t>
  </si>
  <si>
    <t>VIP桌餐</t>
  </si>
  <si>
    <t xml:space="preserve">从各地至吉隆坡 </t>
  </si>
  <si>
    <t>9位参会人员集结地至吉隆坡往返机票</t>
  </si>
  <si>
    <t>从上海至青岛</t>
  </si>
  <si>
    <t>孙明姝老师回程国内段</t>
  </si>
  <si>
    <t>陈意佳老师住宿，含早餐</t>
  </si>
  <si>
    <t>集结地至吉隆坡往返机票</t>
  </si>
  <si>
    <t>雷红韦老师住宿，含早餐</t>
  </si>
  <si>
    <t xml:space="preserve">从集结地至吉隆坡 </t>
  </si>
  <si>
    <t>从广州至哈尔滨</t>
  </si>
  <si>
    <t>始发地至集结地机票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</si>
</sst>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_ * #,##0_ ;_ * \-#,##0_ ;_ * &quot;-&quot;??_ ;_ @_ "/>
    <numFmt numFmtId="177" formatCode="#,##0;[Red]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);\(#,##0.00\)"/>
    <numFmt numFmtId="179" formatCode="0.00_ "/>
    <numFmt numFmtId="180" formatCode="#,##0.00;[Red]#,##0.00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u/>
      <sz val="9"/>
      <name val="宋体"/>
      <charset val="134"/>
    </font>
    <font>
      <sz val="9"/>
      <color rgb="FFFF0000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0" borderId="10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10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100" applyNumberFormat="0" applyFill="0" applyAlignment="0" applyProtection="0">
      <alignment vertical="center"/>
    </xf>
    <xf numFmtId="0" fontId="25" fillId="0" borderId="100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9" fillId="0" borderId="10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27" borderId="106" applyNumberFormat="0" applyAlignment="0" applyProtection="0">
      <alignment vertical="center"/>
    </xf>
    <xf numFmtId="0" fontId="22" fillId="27" borderId="102" applyNumberFormat="0" applyAlignment="0" applyProtection="0">
      <alignment vertical="center"/>
    </xf>
    <xf numFmtId="0" fontId="21" fillId="26" borderId="10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9" fillId="0" borderId="103" applyNumberFormat="0" applyFill="0" applyAlignment="0" applyProtection="0">
      <alignment vertical="center"/>
    </xf>
    <xf numFmtId="0" fontId="24" fillId="0" borderId="10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43" fontId="0" fillId="0" borderId="0" applyFont="0" applyFill="0" applyBorder="0" applyAlignment="0" applyProtection="0"/>
  </cellStyleXfs>
  <cellXfs count="2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179" fontId="3" fillId="0" borderId="0" xfId="52" applyNumberFormat="1" applyFont="1" applyBorder="1">
      <alignment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1" xfId="53" applyFont="1" applyFill="1" applyBorder="1" applyAlignment="1" applyProtection="1">
      <alignment horizontal="left" vertical="top" wrapText="1"/>
      <protection locked="0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8" fillId="2" borderId="2" xfId="53" applyFont="1" applyFill="1" applyBorder="1" applyAlignment="1" applyProtection="1">
      <alignment horizontal="left" vertical="center"/>
      <protection locked="0"/>
    </xf>
    <xf numFmtId="14" fontId="9" fillId="2" borderId="2" xfId="53" applyNumberFormat="1" applyFont="1" applyFill="1" applyBorder="1" applyAlignment="1" applyProtection="1">
      <alignment horizontal="left" vertical="center"/>
      <protection locked="0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3" fillId="0" borderId="0" xfId="52" applyFont="1" applyBorder="1" applyAlignment="1">
      <alignment horizontal="left" vertical="top"/>
    </xf>
    <xf numFmtId="0" fontId="10" fillId="0" borderId="3" xfId="52" applyFont="1" applyBorder="1" applyAlignment="1">
      <alignment vertical="center"/>
    </xf>
    <xf numFmtId="0" fontId="10" fillId="0" borderId="4" xfId="52" applyFont="1" applyBorder="1" applyAlignment="1">
      <alignment horizontal="left" vertical="center" wrapText="1"/>
    </xf>
    <xf numFmtId="0" fontId="11" fillId="3" borderId="5" xfId="53" applyFont="1" applyFill="1" applyBorder="1" applyAlignment="1">
      <alignment horizontal="center" vertical="center"/>
    </xf>
    <xf numFmtId="0" fontId="11" fillId="3" borderId="6" xfId="53" applyFont="1" applyFill="1" applyBorder="1" applyAlignment="1">
      <alignment horizontal="center" vertical="center"/>
    </xf>
    <xf numFmtId="0" fontId="11" fillId="3" borderId="7" xfId="53" applyFont="1" applyFill="1" applyBorder="1" applyAlignment="1">
      <alignment horizontal="center" vertical="center"/>
    </xf>
    <xf numFmtId="0" fontId="11" fillId="3" borderId="8" xfId="53" applyFont="1" applyFill="1" applyBorder="1" applyAlignment="1">
      <alignment horizontal="center" vertical="center"/>
    </xf>
    <xf numFmtId="0" fontId="11" fillId="3" borderId="9" xfId="53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vertical="center"/>
    </xf>
    <xf numFmtId="0" fontId="3" fillId="0" borderId="11" xfId="52" applyFont="1" applyFill="1" applyBorder="1" applyAlignment="1">
      <alignment vertical="center"/>
    </xf>
    <xf numFmtId="0" fontId="3" fillId="0" borderId="12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5" xfId="52" applyFont="1" applyBorder="1" applyAlignment="1">
      <alignment vertical="center"/>
    </xf>
    <xf numFmtId="0" fontId="3" fillId="0" borderId="16" xfId="52" applyFont="1" applyBorder="1" applyAlignment="1">
      <alignment vertical="center"/>
    </xf>
    <xf numFmtId="0" fontId="11" fillId="3" borderId="17" xfId="53" applyFont="1" applyFill="1" applyBorder="1" applyAlignment="1">
      <alignment horizontal="center" vertical="center"/>
    </xf>
    <xf numFmtId="0" fontId="11" fillId="3" borderId="18" xfId="53" applyFont="1" applyFill="1" applyBorder="1" applyAlignment="1">
      <alignment horizontal="center" vertical="center"/>
    </xf>
    <xf numFmtId="0" fontId="11" fillId="3" borderId="19" xfId="53" applyFont="1" applyFill="1" applyBorder="1" applyAlignment="1">
      <alignment horizontal="center" vertical="center"/>
    </xf>
    <xf numFmtId="0" fontId="3" fillId="0" borderId="20" xfId="52" applyFont="1" applyBorder="1" applyAlignment="1">
      <alignment vertical="center"/>
    </xf>
    <xf numFmtId="0" fontId="3" fillId="0" borderId="21" xfId="52" applyFont="1" applyBorder="1" applyAlignment="1">
      <alignment vertical="center"/>
    </xf>
    <xf numFmtId="0" fontId="11" fillId="0" borderId="22" xfId="53" applyFont="1" applyBorder="1" applyAlignment="1">
      <alignment horizontal="center" vertical="center"/>
    </xf>
    <xf numFmtId="0" fontId="11" fillId="0" borderId="23" xfId="53" applyFont="1" applyBorder="1" applyAlignment="1">
      <alignment horizontal="left" vertical="center"/>
    </xf>
    <xf numFmtId="0" fontId="3" fillId="2" borderId="23" xfId="52" applyFont="1" applyFill="1" applyBorder="1" applyAlignment="1" applyProtection="1">
      <alignment vertical="center"/>
      <protection locked="0"/>
    </xf>
    <xf numFmtId="0" fontId="3" fillId="4" borderId="23" xfId="52" applyFont="1" applyFill="1" applyBorder="1" applyAlignment="1">
      <alignment horizontal="center" vertical="center"/>
    </xf>
    <xf numFmtId="0" fontId="3" fillId="0" borderId="23" xfId="52" applyFont="1" applyFill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8" xfId="53" applyFont="1" applyBorder="1" applyAlignment="1">
      <alignment horizontal="left" vertical="center"/>
    </xf>
    <xf numFmtId="0" fontId="3" fillId="2" borderId="8" xfId="52" applyFont="1" applyFill="1" applyBorder="1" applyAlignment="1">
      <alignment vertical="center"/>
    </xf>
    <xf numFmtId="0" fontId="3" fillId="4" borderId="8" xfId="52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1" xfId="52" applyFont="1" applyBorder="1" applyAlignment="1">
      <alignment vertical="center"/>
    </xf>
    <xf numFmtId="0" fontId="11" fillId="3" borderId="25" xfId="53" applyFont="1" applyFill="1" applyBorder="1" applyAlignment="1">
      <alignment horizontal="center" vertical="center"/>
    </xf>
    <xf numFmtId="0" fontId="11" fillId="3" borderId="26" xfId="53" applyFont="1" applyFill="1" applyBorder="1" applyAlignment="1">
      <alignment horizontal="center" vertical="center"/>
    </xf>
    <xf numFmtId="0" fontId="3" fillId="0" borderId="7" xfId="52" applyFont="1" applyBorder="1" applyAlignment="1">
      <alignment vertical="center"/>
    </xf>
    <xf numFmtId="0" fontId="3" fillId="0" borderId="12" xfId="52" applyFont="1" applyBorder="1" applyAlignment="1">
      <alignment vertical="center"/>
    </xf>
    <xf numFmtId="0" fontId="3" fillId="0" borderId="18" xfId="53" applyFont="1" applyBorder="1" applyAlignment="1">
      <alignment vertical="center" wrapText="1"/>
    </xf>
    <xf numFmtId="0" fontId="3" fillId="0" borderId="27" xfId="52" applyFont="1" applyFill="1" applyBorder="1" applyAlignment="1">
      <alignment horizontal="left" vertical="center"/>
    </xf>
    <xf numFmtId="0" fontId="3" fillId="0" borderId="28" xfId="52" applyFont="1" applyFill="1" applyBorder="1" applyAlignment="1">
      <alignment horizontal="left" vertical="center"/>
    </xf>
    <xf numFmtId="0" fontId="3" fillId="2" borderId="23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11" fillId="0" borderId="29" xfId="53" applyFont="1" applyBorder="1" applyAlignment="1">
      <alignment horizontal="left" vertical="center"/>
    </xf>
    <xf numFmtId="0" fontId="3" fillId="2" borderId="30" xfId="52" applyFont="1" applyFill="1" applyBorder="1" applyAlignment="1">
      <alignment horizontal="left" vertical="center"/>
    </xf>
    <xf numFmtId="0" fontId="11" fillId="0" borderId="18" xfId="53" applyFont="1" applyBorder="1" applyAlignment="1">
      <alignment horizontal="left" vertical="center"/>
    </xf>
    <xf numFmtId="0" fontId="3" fillId="2" borderId="31" xfId="52" applyFont="1" applyFill="1" applyBorder="1" applyAlignment="1">
      <alignment horizontal="left" vertical="center"/>
    </xf>
    <xf numFmtId="0" fontId="3" fillId="0" borderId="32" xfId="52" applyFont="1" applyBorder="1" applyAlignment="1">
      <alignment vertical="center"/>
    </xf>
    <xf numFmtId="0" fontId="11" fillId="2" borderId="33" xfId="53" applyFont="1" applyFill="1" applyBorder="1" applyAlignment="1">
      <alignment horizontal="left" vertical="center"/>
    </xf>
    <xf numFmtId="0" fontId="11" fillId="2" borderId="21" xfId="53" applyFont="1" applyFill="1" applyBorder="1" applyAlignment="1">
      <alignment horizontal="left" vertical="center"/>
    </xf>
    <xf numFmtId="0" fontId="3" fillId="0" borderId="8" xfId="52" applyFont="1" applyBorder="1" applyAlignment="1">
      <alignment vertical="center"/>
    </xf>
    <xf numFmtId="0" fontId="11" fillId="2" borderId="8" xfId="53" applyFont="1" applyFill="1" applyBorder="1" applyAlignment="1">
      <alignment horizontal="left" vertical="center"/>
    </xf>
    <xf numFmtId="0" fontId="3" fillId="5" borderId="10" xfId="52" applyFont="1" applyFill="1" applyBorder="1" applyAlignment="1">
      <alignment vertical="center"/>
    </xf>
    <xf numFmtId="0" fontId="3" fillId="5" borderId="0" xfId="52" applyFont="1" applyFill="1" applyBorder="1" applyAlignment="1">
      <alignment vertical="center"/>
    </xf>
    <xf numFmtId="0" fontId="3" fillId="0" borderId="20" xfId="52" applyFont="1" applyBorder="1" applyAlignment="1">
      <alignment horizontal="left" vertical="center"/>
    </xf>
    <xf numFmtId="0" fontId="11" fillId="0" borderId="34" xfId="53" applyFont="1" applyBorder="1" applyAlignment="1">
      <alignment horizontal="center" vertical="center"/>
    </xf>
    <xf numFmtId="0" fontId="11" fillId="0" borderId="8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5" borderId="24" xfId="52" applyFont="1" applyFill="1" applyBorder="1" applyAlignment="1">
      <alignment vertical="center"/>
    </xf>
    <xf numFmtId="0" fontId="3" fillId="5" borderId="1" xfId="52" applyFont="1" applyFill="1" applyBorder="1" applyAlignment="1">
      <alignment vertical="center"/>
    </xf>
    <xf numFmtId="0" fontId="3" fillId="0" borderId="35" xfId="52" applyFont="1" applyBorder="1" applyAlignment="1">
      <alignment horizontal="left" vertical="center"/>
    </xf>
    <xf numFmtId="0" fontId="3" fillId="0" borderId="12" xfId="52" applyFont="1" applyBorder="1" applyAlignment="1">
      <alignment horizontal="left" vertical="center"/>
    </xf>
    <xf numFmtId="0" fontId="3" fillId="6" borderId="36" xfId="52" applyFont="1" applyFill="1" applyBorder="1">
      <alignment vertical="center"/>
    </xf>
    <xf numFmtId="0" fontId="3" fillId="5" borderId="0" xfId="52" applyFont="1" applyFill="1" applyBorder="1">
      <alignment vertical="center"/>
    </xf>
    <xf numFmtId="0" fontId="3" fillId="7" borderId="0" xfId="52" applyFont="1" applyFill="1" applyBorder="1">
      <alignment vertical="center"/>
    </xf>
    <xf numFmtId="179" fontId="4" fillId="0" borderId="0" xfId="0" applyNumberFormat="1" applyFont="1" applyAlignment="1">
      <alignment horizontal="center" vertical="top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179" fontId="7" fillId="8" borderId="0" xfId="52" applyNumberFormat="1" applyFont="1" applyFill="1" applyBorder="1" applyAlignment="1">
      <alignment horizontal="left" vertical="center"/>
    </xf>
    <xf numFmtId="0" fontId="7" fillId="8" borderId="0" xfId="52" applyFont="1" applyFill="1" applyBorder="1" applyAlignment="1">
      <alignment horizontal="left" vertical="center"/>
    </xf>
    <xf numFmtId="179" fontId="3" fillId="0" borderId="0" xfId="52" applyNumberFormat="1" applyFont="1" applyBorder="1" applyAlignment="1">
      <alignment vertical="center"/>
    </xf>
    <xf numFmtId="179" fontId="10" fillId="0" borderId="4" xfId="52" applyNumberFormat="1" applyFont="1" applyBorder="1" applyAlignment="1">
      <alignment horizontal="left" vertical="center" wrapText="1"/>
    </xf>
    <xf numFmtId="0" fontId="10" fillId="0" borderId="37" xfId="52" applyFont="1" applyBorder="1" applyAlignment="1">
      <alignment horizontal="left" vertical="center" wrapText="1"/>
    </xf>
    <xf numFmtId="179" fontId="11" fillId="3" borderId="6" xfId="53" applyNumberFormat="1" applyFont="1" applyFill="1" applyBorder="1" applyAlignment="1">
      <alignment horizontal="center" vertical="center"/>
    </xf>
    <xf numFmtId="0" fontId="11" fillId="3" borderId="38" xfId="53" applyFont="1" applyFill="1" applyBorder="1" applyAlignment="1">
      <alignment horizontal="center" vertical="center"/>
    </xf>
    <xf numFmtId="179" fontId="11" fillId="3" borderId="8" xfId="53" applyNumberFormat="1" applyFont="1" applyFill="1" applyBorder="1" applyAlignment="1">
      <alignment horizontal="center" vertical="center"/>
    </xf>
    <xf numFmtId="0" fontId="11" fillId="3" borderId="39" xfId="53" applyFont="1" applyFill="1" applyBorder="1" applyAlignment="1">
      <alignment horizontal="center" vertical="center"/>
    </xf>
    <xf numFmtId="179" fontId="3" fillId="0" borderId="0" xfId="52" applyNumberFormat="1" applyFont="1" applyFill="1" applyBorder="1" applyAlignment="1">
      <alignment vertical="center"/>
    </xf>
    <xf numFmtId="0" fontId="3" fillId="0" borderId="40" xfId="52" applyFont="1" applyFill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41" xfId="52" applyFont="1" applyBorder="1" applyAlignment="1">
      <alignment horizontal="center" vertical="center"/>
    </xf>
    <xf numFmtId="177" fontId="3" fillId="8" borderId="42" xfId="54" applyNumberFormat="1" applyFont="1" applyFill="1" applyBorder="1" applyAlignment="1">
      <alignment vertical="center"/>
    </xf>
    <xf numFmtId="179" fontId="3" fillId="0" borderId="43" xfId="52" applyNumberFormat="1" applyFont="1" applyBorder="1" applyAlignment="1">
      <alignment vertical="center"/>
    </xf>
    <xf numFmtId="0" fontId="3" fillId="0" borderId="44" xfId="52" applyFont="1" applyBorder="1" applyAlignment="1">
      <alignment vertical="center" wrapText="1"/>
    </xf>
    <xf numFmtId="0" fontId="3" fillId="0" borderId="16" xfId="52" applyFont="1" applyBorder="1" applyAlignment="1">
      <alignment horizontal="center" vertical="center"/>
    </xf>
    <xf numFmtId="0" fontId="3" fillId="0" borderId="45" xfId="52" applyFont="1" applyBorder="1" applyAlignment="1">
      <alignment vertical="center"/>
    </xf>
    <xf numFmtId="179" fontId="3" fillId="0" borderId="16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/>
    </xf>
    <xf numFmtId="0" fontId="11" fillId="3" borderId="27" xfId="53" applyFont="1" applyFill="1" applyBorder="1" applyAlignment="1">
      <alignment horizontal="center" vertical="center"/>
    </xf>
    <xf numFmtId="0" fontId="11" fillId="3" borderId="47" xfId="53" applyFont="1" applyFill="1" applyBorder="1" applyAlignment="1">
      <alignment horizontal="center" vertical="center"/>
    </xf>
    <xf numFmtId="179" fontId="11" fillId="3" borderId="18" xfId="53" applyNumberFormat="1" applyFont="1" applyFill="1" applyBorder="1" applyAlignment="1">
      <alignment horizontal="center" vertical="center"/>
    </xf>
    <xf numFmtId="0" fontId="11" fillId="3" borderId="48" xfId="53" applyFont="1" applyFill="1" applyBorder="1" applyAlignment="1">
      <alignment horizontal="center" vertical="center"/>
    </xf>
    <xf numFmtId="0" fontId="3" fillId="0" borderId="21" xfId="52" applyFont="1" applyBorder="1" applyAlignment="1">
      <alignment horizontal="center" vertical="center"/>
    </xf>
    <xf numFmtId="0" fontId="3" fillId="0" borderId="49" xfId="52" applyFont="1" applyBorder="1" applyAlignment="1">
      <alignment vertical="center"/>
    </xf>
    <xf numFmtId="179" fontId="3" fillId="0" borderId="21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3" fillId="2" borderId="23" xfId="52" applyFont="1" applyFill="1" applyBorder="1" applyAlignment="1">
      <alignment horizontal="center" vertical="center"/>
    </xf>
    <xf numFmtId="0" fontId="3" fillId="0" borderId="33" xfId="52" applyFont="1" applyBorder="1" applyAlignment="1">
      <alignment horizontal="center" vertical="center"/>
    </xf>
    <xf numFmtId="177" fontId="3" fillId="8" borderId="51" xfId="54" applyNumberFormat="1" applyFont="1" applyFill="1" applyBorder="1" applyAlignment="1">
      <alignment vertical="center"/>
    </xf>
    <xf numFmtId="179" fontId="3" fillId="0" borderId="23" xfId="52" applyNumberFormat="1" applyFont="1" applyBorder="1" applyAlignment="1">
      <alignment vertical="center"/>
    </xf>
    <xf numFmtId="0" fontId="3" fillId="8" borderId="52" xfId="52" applyFont="1" applyFill="1" applyBorder="1" applyAlignment="1">
      <alignment vertical="center" wrapText="1"/>
    </xf>
    <xf numFmtId="0" fontId="3" fillId="2" borderId="8" xfId="52" applyFont="1" applyFill="1" applyBorder="1" applyAlignment="1">
      <alignment horizontal="center" vertical="center"/>
    </xf>
    <xf numFmtId="0" fontId="3" fillId="0" borderId="8" xfId="52" applyFont="1" applyBorder="1" applyAlignment="1">
      <alignment horizontal="center" vertical="center"/>
    </xf>
    <xf numFmtId="177" fontId="3" fillId="8" borderId="8" xfId="54" applyNumberFormat="1" applyFont="1" applyFill="1" applyBorder="1" applyAlignment="1">
      <alignment vertical="center"/>
    </xf>
    <xf numFmtId="179" fontId="3" fillId="0" borderId="8" xfId="52" applyNumberFormat="1" applyFont="1" applyBorder="1" applyAlignment="1">
      <alignment vertical="center"/>
    </xf>
    <xf numFmtId="0" fontId="3" fillId="8" borderId="8" xfId="52" applyFont="1" applyFill="1" applyBorder="1" applyAlignment="1">
      <alignment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53" xfId="52" applyFont="1" applyBorder="1" applyAlignment="1">
      <alignment vertical="center"/>
    </xf>
    <xf numFmtId="179" fontId="3" fillId="0" borderId="1" xfId="52" applyNumberFormat="1" applyFont="1" applyBorder="1" applyAlignment="1">
      <alignment vertical="center"/>
    </xf>
    <xf numFmtId="0" fontId="3" fillId="0" borderId="54" xfId="52" applyFont="1" applyBorder="1" applyAlignment="1">
      <alignment vertical="center"/>
    </xf>
    <xf numFmtId="0" fontId="11" fillId="3" borderId="55" xfId="53" applyFont="1" applyFill="1" applyBorder="1" applyAlignment="1">
      <alignment horizontal="center" vertical="center"/>
    </xf>
    <xf numFmtId="0" fontId="11" fillId="3" borderId="56" xfId="53" applyFont="1" applyFill="1" applyBorder="1" applyAlignment="1">
      <alignment horizontal="center" vertical="center"/>
    </xf>
    <xf numFmtId="0" fontId="11" fillId="3" borderId="57" xfId="53" applyFont="1" applyFill="1" applyBorder="1" applyAlignment="1">
      <alignment horizontal="center" vertical="center"/>
    </xf>
    <xf numFmtId="0" fontId="3" fillId="0" borderId="12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179" fontId="3" fillId="0" borderId="12" xfId="52" applyNumberFormat="1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0" borderId="19" xfId="52" applyFont="1" applyFill="1" applyBorder="1" applyAlignment="1">
      <alignment horizontal="left" vertical="center"/>
    </xf>
    <xf numFmtId="0" fontId="3" fillId="2" borderId="31" xfId="52" applyFont="1" applyFill="1" applyBorder="1" applyAlignment="1">
      <alignment horizontal="center" vertical="center"/>
    </xf>
    <xf numFmtId="0" fontId="3" fillId="2" borderId="18" xfId="52" applyFont="1" applyFill="1" applyBorder="1" applyAlignment="1">
      <alignment horizontal="center" vertical="center"/>
    </xf>
    <xf numFmtId="0" fontId="11" fillId="0" borderId="60" xfId="53" applyFont="1" applyBorder="1" applyAlignment="1">
      <alignment horizontal="center" vertical="center"/>
    </xf>
    <xf numFmtId="177" fontId="3" fillId="8" borderId="47" xfId="54" applyNumberFormat="1" applyFont="1" applyFill="1" applyBorder="1" applyAlignment="1">
      <alignment vertical="center"/>
    </xf>
    <xf numFmtId="179" fontId="3" fillId="0" borderId="18" xfId="52" applyNumberFormat="1" applyFont="1" applyBorder="1" applyAlignment="1">
      <alignment vertical="center"/>
    </xf>
    <xf numFmtId="0" fontId="3" fillId="8" borderId="48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11" fillId="0" borderId="41" xfId="53" applyFont="1" applyBorder="1" applyAlignment="1">
      <alignment horizontal="center" vertical="center"/>
    </xf>
    <xf numFmtId="177" fontId="3" fillId="8" borderId="61" xfId="54" applyNumberFormat="1" applyFont="1" applyFill="1" applyBorder="1" applyAlignment="1">
      <alignment vertical="center"/>
    </xf>
    <xf numFmtId="179" fontId="3" fillId="0" borderId="14" xfId="52" applyNumberFormat="1" applyFont="1" applyBorder="1" applyAlignment="1">
      <alignment vertical="center"/>
    </xf>
    <xf numFmtId="0" fontId="3" fillId="8" borderId="62" xfId="52" applyFont="1" applyFill="1" applyBorder="1" applyAlignment="1">
      <alignment vertical="center"/>
    </xf>
    <xf numFmtId="0" fontId="3" fillId="0" borderId="30" xfId="52" applyFont="1" applyFill="1" applyBorder="1" applyAlignment="1">
      <alignment horizontal="center" vertical="center"/>
    </xf>
    <xf numFmtId="0" fontId="3" fillId="2" borderId="30" xfId="52" applyFont="1" applyFill="1" applyBorder="1" applyAlignment="1">
      <alignment horizontal="center" vertical="center"/>
    </xf>
    <xf numFmtId="0" fontId="11" fillId="0" borderId="63" xfId="53" applyFont="1" applyBorder="1" applyAlignment="1">
      <alignment horizontal="center" vertical="center"/>
    </xf>
    <xf numFmtId="177" fontId="3" fillId="8" borderId="64" xfId="54" applyNumberFormat="1" applyFont="1" applyFill="1" applyBorder="1" applyAlignment="1">
      <alignment vertical="center"/>
    </xf>
    <xf numFmtId="179" fontId="3" fillId="0" borderId="30" xfId="52" applyNumberFormat="1" applyFont="1" applyBorder="1" applyAlignment="1">
      <alignment vertical="center"/>
    </xf>
    <xf numFmtId="0" fontId="3" fillId="8" borderId="65" xfId="52" applyFont="1" applyFill="1" applyBorder="1" applyAlignment="1">
      <alignment vertical="center"/>
    </xf>
    <xf numFmtId="0" fontId="3" fillId="0" borderId="31" xfId="52" applyFont="1" applyFill="1" applyBorder="1" applyAlignment="1">
      <alignment horizontal="center" vertical="center"/>
    </xf>
    <xf numFmtId="177" fontId="3" fillId="8" borderId="66" xfId="54" applyNumberFormat="1" applyFont="1" applyFill="1" applyBorder="1" applyAlignment="1">
      <alignment vertical="center"/>
    </xf>
    <xf numFmtId="179" fontId="3" fillId="0" borderId="31" xfId="52" applyNumberFormat="1" applyFont="1" applyBorder="1" applyAlignment="1">
      <alignment vertical="center"/>
    </xf>
    <xf numFmtId="0" fontId="3" fillId="8" borderId="67" xfId="52" applyFont="1" applyFill="1" applyBorder="1" applyAlignment="1">
      <alignment vertical="center"/>
    </xf>
    <xf numFmtId="0" fontId="11" fillId="2" borderId="68" xfId="53" applyFont="1" applyFill="1" applyBorder="1" applyAlignment="1">
      <alignment horizontal="left" vertical="center"/>
    </xf>
    <xf numFmtId="0" fontId="3" fillId="2" borderId="33" xfId="52" applyFont="1" applyFill="1" applyBorder="1" applyAlignment="1">
      <alignment horizontal="center" vertical="center"/>
    </xf>
    <xf numFmtId="0" fontId="3" fillId="2" borderId="68" xfId="52" applyFont="1" applyFill="1" applyBorder="1" applyAlignment="1">
      <alignment horizontal="center" vertical="center"/>
    </xf>
    <xf numFmtId="0" fontId="11" fillId="0" borderId="33" xfId="53" applyFont="1" applyBorder="1" applyAlignment="1">
      <alignment horizontal="center" vertical="center"/>
    </xf>
    <xf numFmtId="0" fontId="3" fillId="8" borderId="52" xfId="52" applyFont="1" applyFill="1" applyBorder="1" applyAlignment="1">
      <alignment vertical="center"/>
    </xf>
    <xf numFmtId="0" fontId="3" fillId="5" borderId="0" xfId="52" applyFont="1" applyFill="1" applyBorder="1" applyAlignment="1">
      <alignment horizontal="center" vertical="center"/>
    </xf>
    <xf numFmtId="0" fontId="3" fillId="5" borderId="69" xfId="52" applyFont="1" applyFill="1" applyBorder="1" applyAlignment="1">
      <alignment vertical="center"/>
    </xf>
    <xf numFmtId="179" fontId="3" fillId="5" borderId="0" xfId="52" applyNumberFormat="1" applyFont="1" applyFill="1" applyBorder="1" applyAlignment="1">
      <alignment vertical="center"/>
    </xf>
    <xf numFmtId="0" fontId="3" fillId="5" borderId="70" xfId="52" applyFont="1" applyFill="1" applyBorder="1" applyAlignment="1">
      <alignment vertical="center"/>
    </xf>
    <xf numFmtId="0" fontId="3" fillId="2" borderId="9" xfId="52" applyFont="1" applyFill="1" applyBorder="1" applyAlignment="1">
      <alignment horizontal="left" vertical="center"/>
    </xf>
    <xf numFmtId="177" fontId="3" fillId="0" borderId="35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35" xfId="52" applyFont="1" applyBorder="1" applyAlignment="1">
      <alignment horizontal="center" vertical="center"/>
    </xf>
    <xf numFmtId="9" fontId="3" fillId="8" borderId="71" xfId="50" applyFont="1" applyFill="1" applyBorder="1" applyAlignment="1">
      <alignment horizontal="center" vertical="center"/>
    </xf>
    <xf numFmtId="0" fontId="3" fillId="8" borderId="72" xfId="52" applyFont="1" applyFill="1" applyBorder="1" applyAlignment="1">
      <alignment vertical="center"/>
    </xf>
    <xf numFmtId="0" fontId="3" fillId="5" borderId="1" xfId="52" applyFont="1" applyFill="1" applyBorder="1" applyAlignment="1">
      <alignment horizontal="center" vertical="center"/>
    </xf>
    <xf numFmtId="0" fontId="3" fillId="5" borderId="53" xfId="52" applyFont="1" applyFill="1" applyBorder="1" applyAlignment="1">
      <alignment vertical="center"/>
    </xf>
    <xf numFmtId="179" fontId="3" fillId="5" borderId="1" xfId="52" applyNumberFormat="1" applyFont="1" applyFill="1" applyBorder="1" applyAlignment="1">
      <alignment vertical="center"/>
    </xf>
    <xf numFmtId="0" fontId="3" fillId="5" borderId="54" xfId="52" applyFont="1" applyFill="1" applyBorder="1" applyAlignment="1">
      <alignment vertical="center"/>
    </xf>
    <xf numFmtId="0" fontId="3" fillId="0" borderId="9" xfId="52" applyFont="1" applyBorder="1" applyAlignment="1">
      <alignment horizontal="left" vertical="center"/>
    </xf>
    <xf numFmtId="0" fontId="3" fillId="0" borderId="73" xfId="52" applyFont="1" applyBorder="1" applyAlignment="1">
      <alignment vertical="center"/>
    </xf>
    <xf numFmtId="179" fontId="3" fillId="0" borderId="74" xfId="52" applyNumberFormat="1" applyFont="1" applyBorder="1" applyAlignment="1">
      <alignment vertical="center"/>
    </xf>
    <xf numFmtId="0" fontId="3" fillId="0" borderId="75" xfId="52" applyFont="1" applyBorder="1" applyAlignment="1">
      <alignment vertical="center"/>
    </xf>
    <xf numFmtId="0" fontId="2" fillId="0" borderId="76" xfId="52" applyFont="1" applyBorder="1">
      <alignment vertical="center"/>
    </xf>
    <xf numFmtId="0" fontId="3" fillId="0" borderId="30" xfId="52" applyFont="1" applyBorder="1" applyAlignment="1">
      <alignment horizontal="left" vertical="center" wrapText="1"/>
    </xf>
    <xf numFmtId="0" fontId="3" fillId="4" borderId="30" xfId="52" applyFont="1" applyFill="1" applyBorder="1" applyAlignment="1">
      <alignment horizontal="center" vertical="center"/>
    </xf>
    <xf numFmtId="0" fontId="11" fillId="3" borderId="77" xfId="53" applyFont="1" applyFill="1" applyBorder="1" applyAlignment="1">
      <alignment horizontal="center" vertical="center"/>
    </xf>
    <xf numFmtId="0" fontId="11" fillId="0" borderId="13" xfId="53" applyFont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3" fillId="2" borderId="8" xfId="52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3" fillId="0" borderId="28" xfId="52" applyFont="1" applyBorder="1" applyAlignment="1">
      <alignment horizontal="left" vertical="center"/>
    </xf>
    <xf numFmtId="176" fontId="3" fillId="4" borderId="30" xfId="54" applyNumberFormat="1" applyFont="1" applyFill="1" applyBorder="1" applyAlignment="1">
      <alignment horizontal="center" vertical="center"/>
    </xf>
    <xf numFmtId="0" fontId="3" fillId="0" borderId="63" xfId="52" applyFont="1" applyBorder="1" applyAlignment="1">
      <alignment horizontal="center" vertical="center"/>
    </xf>
    <xf numFmtId="0" fontId="3" fillId="0" borderId="65" xfId="52" applyFont="1" applyBorder="1" applyAlignment="1">
      <alignment vertical="center" wrapText="1"/>
    </xf>
    <xf numFmtId="0" fontId="3" fillId="8" borderId="62" xfId="52" applyFont="1" applyFill="1" applyBorder="1" applyAlignment="1">
      <alignment vertical="center" wrapText="1"/>
    </xf>
    <xf numFmtId="0" fontId="3" fillId="8" borderId="8" xfId="52" applyFont="1" applyFill="1" applyBorder="1" applyAlignment="1">
      <alignment vertical="center"/>
    </xf>
    <xf numFmtId="9" fontId="3" fillId="8" borderId="61" xfId="54" applyNumberFormat="1" applyFont="1" applyFill="1" applyBorder="1" applyAlignment="1">
      <alignment vertical="center"/>
    </xf>
    <xf numFmtId="0" fontId="3" fillId="0" borderId="78" xfId="52" applyFont="1" applyBorder="1" applyAlignment="1">
      <alignment vertical="center"/>
    </xf>
    <xf numFmtId="0" fontId="11" fillId="0" borderId="30" xfId="53" applyFont="1" applyBorder="1" applyAlignment="1">
      <alignment horizontal="left" vertical="center"/>
    </xf>
    <xf numFmtId="0" fontId="11" fillId="2" borderId="63" xfId="53" applyFont="1" applyFill="1" applyBorder="1" applyAlignment="1">
      <alignment horizontal="left" vertical="center"/>
    </xf>
    <xf numFmtId="0" fontId="11" fillId="2" borderId="79" xfId="53" applyFont="1" applyFill="1" applyBorder="1" applyAlignment="1">
      <alignment horizontal="left" vertical="center"/>
    </xf>
    <xf numFmtId="0" fontId="11" fillId="2" borderId="80" xfId="53" applyFont="1" applyFill="1" applyBorder="1" applyAlignment="1">
      <alignment horizontal="left" vertical="center"/>
    </xf>
    <xf numFmtId="0" fontId="3" fillId="2" borderId="6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3" fillId="8" borderId="65" xfId="52" applyFont="1" applyFill="1" applyBorder="1" applyAlignment="1">
      <alignment vertical="center" wrapText="1"/>
    </xf>
    <xf numFmtId="0" fontId="3" fillId="0" borderId="30" xfId="52" applyFont="1" applyBorder="1" applyAlignment="1">
      <alignment horizontal="left" vertical="center"/>
    </xf>
    <xf numFmtId="0" fontId="3" fillId="2" borderId="8" xfId="52" applyFont="1" applyFill="1" applyBorder="1" applyAlignment="1" applyProtection="1">
      <alignment vertical="center"/>
      <protection locked="0"/>
    </xf>
    <xf numFmtId="0" fontId="3" fillId="2" borderId="29" xfId="52" applyFont="1" applyFill="1" applyBorder="1" applyAlignment="1">
      <alignment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29" xfId="52" applyFont="1" applyFill="1" applyBorder="1" applyAlignment="1">
      <alignment horizontal="center" vertical="center"/>
    </xf>
    <xf numFmtId="0" fontId="11" fillId="0" borderId="68" xfId="53" applyFont="1" applyBorder="1" applyAlignment="1">
      <alignment horizontal="center" vertical="center"/>
    </xf>
    <xf numFmtId="0" fontId="11" fillId="0" borderId="23" xfId="53" applyFont="1" applyBorder="1" applyAlignment="1">
      <alignment horizontal="left" vertical="center" wrapText="1"/>
    </xf>
    <xf numFmtId="0" fontId="11" fillId="0" borderId="81" xfId="53" applyFont="1" applyBorder="1" applyAlignment="1">
      <alignment horizontal="center" vertical="center"/>
    </xf>
    <xf numFmtId="0" fontId="11" fillId="0" borderId="29" xfId="53" applyFont="1" applyBorder="1" applyAlignment="1">
      <alignment horizontal="left" vertical="center" wrapText="1"/>
    </xf>
    <xf numFmtId="0" fontId="3" fillId="0" borderId="11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63" xfId="52" applyFont="1" applyFill="1" applyBorder="1" applyAlignment="1">
      <alignment horizontal="left" vertical="center"/>
    </xf>
    <xf numFmtId="0" fontId="3" fillId="0" borderId="79" xfId="52" applyFont="1" applyFill="1" applyBorder="1" applyAlignment="1">
      <alignment horizontal="left" vertical="center"/>
    </xf>
    <xf numFmtId="0" fontId="11" fillId="0" borderId="8" xfId="53" applyFont="1" applyBorder="1" applyAlignment="1">
      <alignment horizontal="left" vertical="center" wrapText="1"/>
    </xf>
    <xf numFmtId="0" fontId="11" fillId="0" borderId="23" xfId="53" applyFont="1" applyFill="1" applyBorder="1" applyAlignment="1">
      <alignment horizontal="left" vertical="center"/>
    </xf>
    <xf numFmtId="0" fontId="3" fillId="2" borderId="21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0" fontId="11" fillId="0" borderId="82" xfId="53" applyFont="1" applyFill="1" applyBorder="1" applyAlignment="1">
      <alignment horizontal="left" vertical="center"/>
    </xf>
    <xf numFmtId="0" fontId="3" fillId="2" borderId="83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11" fillId="0" borderId="31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5" xfId="52" applyFont="1" applyFill="1" applyBorder="1" applyAlignment="1">
      <alignment horizontal="center" vertical="center"/>
    </xf>
    <xf numFmtId="0" fontId="3" fillId="2" borderId="11" xfId="52" applyFont="1" applyFill="1" applyBorder="1" applyAlignment="1">
      <alignment horizontal="center" vertical="center"/>
    </xf>
    <xf numFmtId="0" fontId="3" fillId="2" borderId="0" xfId="52" applyFont="1" applyFill="1" applyBorder="1" applyAlignment="1">
      <alignment horizontal="center" vertical="center"/>
    </xf>
    <xf numFmtId="0" fontId="3" fillId="0" borderId="65" xfId="52" applyFont="1" applyBorder="1" applyAlignment="1">
      <alignment vertical="center"/>
    </xf>
    <xf numFmtId="0" fontId="3" fillId="2" borderId="29" xfId="52" applyFont="1" applyFill="1" applyBorder="1" applyAlignment="1">
      <alignment horizontal="center" vertical="center"/>
    </xf>
    <xf numFmtId="0" fontId="3" fillId="0" borderId="11" xfId="52" applyFont="1" applyBorder="1" applyAlignment="1">
      <alignment horizontal="center" vertical="center"/>
    </xf>
    <xf numFmtId="177" fontId="3" fillId="8" borderId="86" xfId="54" applyNumberFormat="1" applyFont="1" applyFill="1" applyBorder="1" applyAlignment="1">
      <alignment vertical="center"/>
    </xf>
    <xf numFmtId="0" fontId="3" fillId="8" borderId="87" xfId="52" applyFont="1" applyFill="1" applyBorder="1" applyAlignment="1">
      <alignment vertical="center" wrapText="1"/>
    </xf>
    <xf numFmtId="0" fontId="3" fillId="0" borderId="81" xfId="52" applyFont="1" applyFill="1" applyBorder="1" applyAlignment="1">
      <alignment horizontal="left" vertical="center"/>
    </xf>
    <xf numFmtId="0" fontId="3" fillId="2" borderId="82" xfId="52" applyFont="1" applyFill="1" applyBorder="1" applyAlignment="1">
      <alignment horizontal="center" vertical="center"/>
    </xf>
    <xf numFmtId="0" fontId="11" fillId="0" borderId="83" xfId="53" applyFont="1" applyBorder="1" applyAlignment="1">
      <alignment horizontal="center" vertical="center"/>
    </xf>
    <xf numFmtId="179" fontId="3" fillId="0" borderId="29" xfId="52" applyNumberFormat="1" applyFont="1" applyBorder="1" applyAlignment="1">
      <alignment vertical="center"/>
    </xf>
    <xf numFmtId="0" fontId="3" fillId="8" borderId="18" xfId="52" applyFont="1" applyFill="1" applyBorder="1" applyAlignment="1">
      <alignment vertical="center" wrapText="1"/>
    </xf>
    <xf numFmtId="0" fontId="3" fillId="0" borderId="80" xfId="52" applyFont="1" applyFill="1" applyBorder="1" applyAlignment="1">
      <alignment horizontal="left" vertical="center"/>
    </xf>
    <xf numFmtId="0" fontId="3" fillId="2" borderId="9" xfId="52" applyFont="1" applyFill="1" applyBorder="1" applyAlignment="1">
      <alignment horizontal="center" vertical="center"/>
    </xf>
    <xf numFmtId="0" fontId="3" fillId="2" borderId="88" xfId="52" applyFont="1" applyFill="1" applyBorder="1" applyAlignment="1">
      <alignment horizontal="center" vertical="center"/>
    </xf>
    <xf numFmtId="0" fontId="3" fillId="0" borderId="83" xfId="52" applyFont="1" applyBorder="1" applyAlignment="1">
      <alignment horizontal="center" vertical="center"/>
    </xf>
    <xf numFmtId="177" fontId="3" fillId="8" borderId="89" xfId="54" applyNumberFormat="1" applyFont="1" applyFill="1" applyBorder="1" applyAlignment="1">
      <alignment vertical="center"/>
    </xf>
    <xf numFmtId="179" fontId="3" fillId="0" borderId="82" xfId="52" applyNumberFormat="1" applyFont="1" applyBorder="1" applyAlignment="1">
      <alignment vertical="center"/>
    </xf>
    <xf numFmtId="0" fontId="3" fillId="2" borderId="90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180" fontId="3" fillId="8" borderId="61" xfId="54" applyNumberFormat="1" applyFont="1" applyFill="1" applyBorder="1" applyAlignment="1">
      <alignment vertical="center"/>
    </xf>
    <xf numFmtId="9" fontId="3" fillId="8" borderId="47" xfId="50" applyFont="1" applyFill="1" applyBorder="1" applyAlignment="1">
      <alignment horizontal="center" vertical="center"/>
    </xf>
    <xf numFmtId="0" fontId="11" fillId="0" borderId="91" xfId="53" applyFont="1" applyBorder="1" applyAlignment="1">
      <alignment horizontal="left" vertical="center"/>
    </xf>
    <xf numFmtId="0" fontId="11" fillId="2" borderId="92" xfId="53" applyFont="1" applyFill="1" applyBorder="1" applyAlignment="1">
      <alignment horizontal="left" vertical="center"/>
    </xf>
    <xf numFmtId="0" fontId="11" fillId="2" borderId="76" xfId="53" applyFont="1" applyFill="1" applyBorder="1" applyAlignment="1">
      <alignment horizontal="left" vertical="center"/>
    </xf>
    <xf numFmtId="0" fontId="11" fillId="0" borderId="93" xfId="53" applyFont="1" applyBorder="1" applyAlignment="1">
      <alignment horizontal="center" vertical="center"/>
    </xf>
    <xf numFmtId="0" fontId="11" fillId="2" borderId="94" xfId="53" applyFont="1" applyFill="1" applyBorder="1" applyAlignment="1">
      <alignment horizontal="left" vertical="center"/>
    </xf>
    <xf numFmtId="0" fontId="3" fillId="2" borderId="92" xfId="52" applyFont="1" applyFill="1" applyBorder="1" applyAlignment="1">
      <alignment horizontal="center" vertical="center"/>
    </xf>
    <xf numFmtId="0" fontId="3" fillId="2" borderId="94" xfId="52" applyFont="1" applyFill="1" applyBorder="1" applyAlignment="1">
      <alignment horizontal="center" vertical="center"/>
    </xf>
    <xf numFmtId="0" fontId="11" fillId="0" borderId="92" xfId="53" applyFont="1" applyBorder="1" applyAlignment="1">
      <alignment horizontal="center" vertical="center"/>
    </xf>
    <xf numFmtId="177" fontId="3" fillId="8" borderId="95" xfId="54" applyNumberFormat="1" applyFont="1" applyFill="1" applyBorder="1" applyAlignment="1">
      <alignment vertical="center"/>
    </xf>
    <xf numFmtId="0" fontId="3" fillId="8" borderId="96" xfId="5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178" fontId="12" fillId="10" borderId="8" xfId="0" applyNumberFormat="1" applyFont="1" applyFill="1" applyBorder="1" applyAlignment="1">
      <alignment horizontal="right" vertical="center"/>
    </xf>
    <xf numFmtId="178" fontId="12" fillId="0" borderId="8" xfId="0" applyNumberFormat="1" applyFont="1" applyFill="1" applyBorder="1" applyAlignment="1">
      <alignment horizontal="right" vertical="center"/>
    </xf>
    <xf numFmtId="178" fontId="12" fillId="0" borderId="8" xfId="0" applyNumberFormat="1" applyFont="1" applyBorder="1" applyAlignment="1">
      <alignment horizontal="right" vertical="center"/>
    </xf>
    <xf numFmtId="0" fontId="12" fillId="8" borderId="97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178" fontId="12" fillId="10" borderId="23" xfId="0" applyNumberFormat="1" applyFont="1" applyFill="1" applyBorder="1" applyAlignment="1">
      <alignment horizontal="right" vertical="center"/>
    </xf>
    <xf numFmtId="178" fontId="12" fillId="0" borderId="23" xfId="0" applyNumberFormat="1" applyFont="1" applyFill="1" applyBorder="1" applyAlignment="1">
      <alignment horizontal="right" vertical="center"/>
    </xf>
    <xf numFmtId="178" fontId="12" fillId="0" borderId="23" xfId="0" applyNumberFormat="1" applyFont="1" applyBorder="1" applyAlignment="1">
      <alignment horizontal="right" vertical="center"/>
    </xf>
    <xf numFmtId="0" fontId="12" fillId="8" borderId="98" xfId="0" applyFont="1" applyFill="1" applyBorder="1" applyAlignment="1">
      <alignment horizontal="center" vertical="center"/>
    </xf>
    <xf numFmtId="178" fontId="12" fillId="10" borderId="99" xfId="0" applyNumberFormat="1" applyFont="1" applyFill="1" applyBorder="1" applyAlignment="1">
      <alignment horizontal="right" vertical="center"/>
    </xf>
    <xf numFmtId="178" fontId="12" fillId="0" borderId="99" xfId="0" applyNumberFormat="1" applyFont="1" applyFill="1" applyBorder="1" applyAlignment="1">
      <alignment horizontal="right" vertical="center"/>
    </xf>
    <xf numFmtId="178" fontId="12" fillId="0" borderId="99" xfId="0" applyNumberFormat="1" applyFont="1" applyBorder="1" applyAlignment="1">
      <alignment horizontal="righ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2" name="图片 5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4375" cy="398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398780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4375" cy="398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398780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4375" cy="398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398780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4375" cy="398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398780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437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J7" sqref="J7"/>
    </sheetView>
  </sheetViews>
  <sheetFormatPr defaultColWidth="15.6916666666667" defaultRowHeight="25" customHeight="1" outlineLevelCol="5"/>
  <sheetData>
    <row r="1" customHeight="1" spans="1:6">
      <c r="A1" s="263"/>
      <c r="B1" s="263"/>
      <c r="C1" s="263"/>
      <c r="D1" s="263"/>
      <c r="E1" s="263"/>
      <c r="F1" s="263"/>
    </row>
    <row r="2" ht="30" customHeight="1" spans="1:6">
      <c r="A2" s="264"/>
      <c r="B2" s="265" t="s">
        <v>0</v>
      </c>
      <c r="C2" s="265" t="s">
        <v>1</v>
      </c>
      <c r="D2" s="265" t="s">
        <v>2</v>
      </c>
      <c r="E2" s="265" t="s">
        <v>3</v>
      </c>
      <c r="F2" s="265" t="s">
        <v>4</v>
      </c>
    </row>
    <row r="3" ht="30" customHeight="1" spans="1:6">
      <c r="A3" s="266" t="s">
        <v>5</v>
      </c>
      <c r="B3" s="267">
        <f>'会议需求表（通用）'!N13</f>
        <v>20138</v>
      </c>
      <c r="C3" s="268">
        <f>市场部!N12</f>
        <v>13406</v>
      </c>
      <c r="D3" s="269">
        <f>华西大区!N12</f>
        <v>3366</v>
      </c>
      <c r="E3" s="269">
        <f>东北大区!N12</f>
        <v>1932</v>
      </c>
      <c r="F3" s="269">
        <f>差旅部分!N11</f>
        <v>1434</v>
      </c>
    </row>
    <row r="4" ht="30" customHeight="1" spans="1:6">
      <c r="A4" s="266" t="s">
        <v>6</v>
      </c>
      <c r="B4" s="267">
        <f>'会议需求表（通用）'!N20</f>
        <v>5449</v>
      </c>
      <c r="C4" s="268">
        <f>市场部!N19</f>
        <v>3997</v>
      </c>
      <c r="D4" s="269">
        <f>华西大区!N17</f>
        <v>726</v>
      </c>
      <c r="E4" s="269">
        <f>东北大区!N17</f>
        <v>363</v>
      </c>
      <c r="F4" s="269">
        <f>差旅部分!N16</f>
        <v>363</v>
      </c>
    </row>
    <row r="5" ht="30" customHeight="1" spans="1:6">
      <c r="A5" s="266" t="s">
        <v>7</v>
      </c>
      <c r="B5" s="267">
        <f>'会议需求表（通用）'!N34</f>
        <v>8640</v>
      </c>
      <c r="C5" s="268">
        <f>市场部!N33</f>
        <v>8640</v>
      </c>
      <c r="D5" s="269">
        <f>华西大区!N24</f>
        <v>0</v>
      </c>
      <c r="E5" s="269">
        <f>东北大区!N24</f>
        <v>0</v>
      </c>
      <c r="F5" s="269">
        <f>差旅部分!N23</f>
        <v>0</v>
      </c>
    </row>
    <row r="6" ht="30" customHeight="1" spans="1:6">
      <c r="A6" s="266" t="s">
        <v>8</v>
      </c>
      <c r="B6" s="267">
        <f>'会议需求表（通用）'!N40</f>
        <v>5680</v>
      </c>
      <c r="C6" s="268">
        <f>市场部!N39</f>
        <v>3960</v>
      </c>
      <c r="D6" s="269">
        <f>华西大区!N29</f>
        <v>860</v>
      </c>
      <c r="E6" s="269">
        <f>东北大区!N29</f>
        <v>430</v>
      </c>
      <c r="F6" s="269">
        <f>差旅部分!N28</f>
        <v>430</v>
      </c>
    </row>
    <row r="7" ht="30" customHeight="1" spans="1:6">
      <c r="A7" s="270" t="s">
        <v>9</v>
      </c>
      <c r="B7" s="267">
        <f>'会议需求表（通用）'!N50</f>
        <v>7180</v>
      </c>
      <c r="C7" s="268">
        <f>市场部!N49</f>
        <v>7180</v>
      </c>
      <c r="D7" s="269">
        <f>0</f>
        <v>0</v>
      </c>
      <c r="E7" s="269">
        <f>0</f>
        <v>0</v>
      </c>
      <c r="F7" s="269">
        <f>0</f>
        <v>0</v>
      </c>
    </row>
    <row r="8" ht="30" customHeight="1" spans="1:6">
      <c r="A8" s="266" t="s">
        <v>10</v>
      </c>
      <c r="B8" s="267">
        <f>'会议需求表（通用）'!N55</f>
        <v>3766.96</v>
      </c>
      <c r="C8" s="268">
        <f>市场部!N53</f>
        <v>2974.64</v>
      </c>
      <c r="D8" s="269">
        <f>华西大区!N33</f>
        <v>396.16</v>
      </c>
      <c r="E8" s="269">
        <f>东北大区!N33</f>
        <v>218</v>
      </c>
      <c r="F8" s="269">
        <f>差旅部分!N33</f>
        <v>178.16</v>
      </c>
    </row>
    <row r="9" ht="30" customHeight="1" spans="1:6">
      <c r="A9" s="266" t="s">
        <v>11</v>
      </c>
      <c r="B9" s="267">
        <v>0</v>
      </c>
      <c r="C9" s="268">
        <f>0</f>
        <v>0</v>
      </c>
      <c r="D9" s="269">
        <f>0</f>
        <v>0</v>
      </c>
      <c r="E9" s="269">
        <f>0</f>
        <v>0</v>
      </c>
      <c r="F9" s="269">
        <f>0</f>
        <v>0</v>
      </c>
    </row>
    <row r="10" ht="30" customHeight="1" spans="1:6">
      <c r="A10" s="266" t="s">
        <v>12</v>
      </c>
      <c r="B10" s="267">
        <f>'会议需求表（通用）'!N61</f>
        <v>52454.8</v>
      </c>
      <c r="C10" s="268">
        <f>市场部!N60</f>
        <v>37629.6</v>
      </c>
      <c r="D10" s="269">
        <f>华西大区!N38</f>
        <v>8964</v>
      </c>
      <c r="E10" s="269">
        <f>东北大区!N40</f>
        <v>5861.2</v>
      </c>
      <c r="F10" s="269">
        <f>0</f>
        <v>0</v>
      </c>
    </row>
    <row r="11" ht="30" customHeight="1" spans="1:6">
      <c r="A11" s="271" t="s">
        <v>13</v>
      </c>
      <c r="B11" s="272">
        <f>'会议需求表（通用）'!N64</f>
        <v>6198.5256</v>
      </c>
      <c r="C11" s="273">
        <f>市场部!N63</f>
        <v>4667.2344</v>
      </c>
      <c r="D11" s="274">
        <f>华西大区!N41</f>
        <v>858.7296</v>
      </c>
      <c r="E11" s="274">
        <f>东北大区!N43</f>
        <v>528.252</v>
      </c>
      <c r="F11" s="274">
        <f>差旅部分!N36</f>
        <v>144.3096</v>
      </c>
    </row>
    <row r="12" ht="30" customHeight="1" spans="1:6">
      <c r="A12" s="275" t="s">
        <v>14</v>
      </c>
      <c r="B12" s="276">
        <f>'会议需求表（通用）'!N65</f>
        <v>109507.2856</v>
      </c>
      <c r="C12" s="277">
        <f>市场部!N64</f>
        <v>82454.4744</v>
      </c>
      <c r="D12" s="278">
        <f>华西大区!N42</f>
        <v>15170.8896</v>
      </c>
      <c r="E12" s="278">
        <f>东北大区!N44</f>
        <v>9332.452</v>
      </c>
      <c r="F12" s="278">
        <f>差旅部分!N37</f>
        <v>2549.4696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180"/>
  <sheetViews>
    <sheetView showGridLines="0" workbookViewId="0">
      <pane ySplit="8" topLeftCell="A9" activePane="bottomLeft" state="frozen"/>
      <selection/>
      <selection pane="bottomLeft" activeCell="I3" sqref="I3:J3"/>
    </sheetView>
  </sheetViews>
  <sheetFormatPr defaultColWidth="9.125" defaultRowHeight="11.25"/>
  <cols>
    <col min="1" max="1" width="4.75" style="4" customWidth="1"/>
    <col min="2" max="2" width="21.875" style="4" customWidth="1"/>
    <col min="3" max="3" width="14.75" style="4" customWidth="1"/>
    <col min="4" max="4" width="4.25" style="4" customWidth="1"/>
    <col min="5" max="5" width="6.125" style="4" customWidth="1"/>
    <col min="6" max="8" width="4.25" style="4" customWidth="1"/>
    <col min="9" max="9" width="13.1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6" customWidth="1"/>
    <col min="15" max="15" width="17.75" style="4" customWidth="1"/>
    <col min="16" max="16384" width="9.125" style="4"/>
  </cols>
  <sheetData>
    <row r="1" s="1" customFormat="1" ht="42.75" customHeight="1" spans="1:1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4"/>
      <c r="O1" s="7"/>
    </row>
    <row r="2" s="2" customFormat="1" ht="28.5" customHeight="1" spans="1:15">
      <c r="A2" s="8" t="s">
        <v>16</v>
      </c>
      <c r="B2" s="8"/>
      <c r="C2" s="9" t="s">
        <v>17</v>
      </c>
      <c r="D2" s="9"/>
      <c r="E2" s="9"/>
      <c r="F2" s="10" t="s">
        <v>18</v>
      </c>
      <c r="G2" s="11"/>
      <c r="H2" s="11"/>
      <c r="I2" s="85" t="s">
        <v>19</v>
      </c>
      <c r="J2" s="85"/>
      <c r="K2" s="86"/>
      <c r="L2" s="87" t="s">
        <v>20</v>
      </c>
      <c r="M2" s="87"/>
      <c r="N2" s="88" t="s">
        <v>21</v>
      </c>
      <c r="O2" s="89"/>
    </row>
    <row r="3" s="2" customFormat="1" ht="15" customHeight="1" spans="1:17">
      <c r="A3" s="8" t="s">
        <v>22</v>
      </c>
      <c r="B3" s="8"/>
      <c r="C3" s="12" t="s">
        <v>23</v>
      </c>
      <c r="D3" s="12"/>
      <c r="E3" s="12"/>
      <c r="F3" s="10" t="s">
        <v>24</v>
      </c>
      <c r="G3" s="11"/>
      <c r="H3" s="11"/>
      <c r="I3" s="85" t="s">
        <v>25</v>
      </c>
      <c r="J3" s="85"/>
      <c r="K3" s="86"/>
      <c r="L3" s="87" t="s">
        <v>26</v>
      </c>
      <c r="M3" s="87"/>
      <c r="N3" s="88" t="s">
        <v>27</v>
      </c>
      <c r="O3" s="89"/>
      <c r="Q3" s="182"/>
    </row>
    <row r="4" s="2" customFormat="1" ht="15" customHeight="1" spans="1:15">
      <c r="A4" s="8" t="s">
        <v>28</v>
      </c>
      <c r="B4" s="8"/>
      <c r="C4" s="13" t="s">
        <v>29</v>
      </c>
      <c r="D4" s="13"/>
      <c r="E4" s="13"/>
      <c r="F4" s="14"/>
      <c r="G4" s="11"/>
      <c r="H4" s="15"/>
      <c r="I4" s="15"/>
      <c r="J4" s="15"/>
      <c r="K4" s="15"/>
      <c r="L4" s="87" t="s">
        <v>30</v>
      </c>
      <c r="M4" s="87"/>
      <c r="N4" s="88"/>
      <c r="O4" s="89"/>
    </row>
    <row r="5" ht="9.95" customHeight="1" spans="1:15">
      <c r="A5" s="16"/>
      <c r="B5" s="16"/>
      <c r="C5" s="16"/>
      <c r="D5" s="16"/>
      <c r="E5" s="16"/>
      <c r="F5" s="16"/>
      <c r="G5" s="17"/>
      <c r="H5" s="16"/>
      <c r="I5" s="16"/>
      <c r="M5" s="16"/>
      <c r="N5" s="90"/>
      <c r="O5" s="16"/>
    </row>
    <row r="6" ht="48" customHeight="1" spans="1:15">
      <c r="A6" s="18" t="s">
        <v>31</v>
      </c>
      <c r="B6" s="19" t="s">
        <v>32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91"/>
      <c r="O6" s="92"/>
    </row>
    <row r="7" ht="15.95" customHeight="1" spans="1:15">
      <c r="A7" s="20" t="s">
        <v>33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 t="s">
        <v>34</v>
      </c>
      <c r="N7" s="93"/>
      <c r="O7" s="94"/>
    </row>
    <row r="8" ht="15.95" customHeight="1" spans="1:15">
      <c r="A8" s="22" t="s">
        <v>35</v>
      </c>
      <c r="B8" s="23" t="s">
        <v>33</v>
      </c>
      <c r="C8" s="24" t="s">
        <v>36</v>
      </c>
      <c r="D8" s="23"/>
      <c r="E8" s="23"/>
      <c r="F8" s="23"/>
      <c r="G8" s="23"/>
      <c r="H8" s="23"/>
      <c r="I8" s="23"/>
      <c r="J8" s="23" t="s">
        <v>37</v>
      </c>
      <c r="K8" s="23" t="s">
        <v>38</v>
      </c>
      <c r="L8" s="23" t="s">
        <v>39</v>
      </c>
      <c r="M8" s="23" t="s">
        <v>40</v>
      </c>
      <c r="N8" s="95" t="s">
        <v>41</v>
      </c>
      <c r="O8" s="96" t="s">
        <v>42</v>
      </c>
    </row>
    <row r="9" s="3" customFormat="1" ht="15.95" customHeight="1" spans="1:15">
      <c r="A9" s="25" t="s">
        <v>43</v>
      </c>
      <c r="B9" s="26" t="s">
        <v>44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97"/>
      <c r="O9" s="98"/>
    </row>
    <row r="10" ht="76" customHeight="1" spans="1:15">
      <c r="A10" s="29" t="s">
        <v>45</v>
      </c>
      <c r="B10" s="30" t="s">
        <v>46</v>
      </c>
      <c r="C10" s="31" t="s">
        <v>47</v>
      </c>
      <c r="D10" s="32">
        <v>2</v>
      </c>
      <c r="E10" s="31" t="s">
        <v>48</v>
      </c>
      <c r="F10" s="32">
        <v>22</v>
      </c>
      <c r="G10" s="31" t="s">
        <v>49</v>
      </c>
      <c r="H10" s="32">
        <v>2</v>
      </c>
      <c r="I10" s="31" t="s">
        <v>50</v>
      </c>
      <c r="J10" s="99">
        <v>13</v>
      </c>
      <c r="K10" s="31">
        <v>2</v>
      </c>
      <c r="L10" s="100" t="s">
        <v>51</v>
      </c>
      <c r="M10" s="101">
        <v>717</v>
      </c>
      <c r="N10" s="102">
        <f>J10*K10*M10</f>
        <v>18642</v>
      </c>
      <c r="O10" s="103" t="s">
        <v>52</v>
      </c>
    </row>
    <row r="11" ht="15.95" customHeight="1" spans="1:15">
      <c r="A11" s="29" t="s">
        <v>53</v>
      </c>
      <c r="B11" s="206" t="s">
        <v>54</v>
      </c>
      <c r="C11" s="149" t="s">
        <v>55</v>
      </c>
      <c r="D11" s="184">
        <v>2</v>
      </c>
      <c r="E11" s="149" t="s">
        <v>48</v>
      </c>
      <c r="F11" s="184">
        <v>21</v>
      </c>
      <c r="G11" s="149" t="s">
        <v>49</v>
      </c>
      <c r="H11" s="184">
        <v>1</v>
      </c>
      <c r="I11" s="149" t="s">
        <v>50</v>
      </c>
      <c r="J11" s="192">
        <v>1</v>
      </c>
      <c r="K11" s="149">
        <v>1</v>
      </c>
      <c r="L11" s="193" t="s">
        <v>51</v>
      </c>
      <c r="M11" s="152">
        <v>500</v>
      </c>
      <c r="N11" s="153">
        <f>J11*K11*M11</f>
        <v>500</v>
      </c>
      <c r="O11" s="232" t="s">
        <v>56</v>
      </c>
    </row>
    <row r="12" ht="27" customHeight="1" spans="1:15">
      <c r="A12" s="29" t="s">
        <v>57</v>
      </c>
      <c r="B12" s="183" t="s">
        <v>58</v>
      </c>
      <c r="C12" s="149" t="s">
        <v>55</v>
      </c>
      <c r="D12" s="184">
        <v>2</v>
      </c>
      <c r="E12" s="149" t="s">
        <v>48</v>
      </c>
      <c r="F12" s="184">
        <v>24</v>
      </c>
      <c r="G12" s="149" t="s">
        <v>49</v>
      </c>
      <c r="H12" s="184">
        <v>1</v>
      </c>
      <c r="I12" s="149" t="s">
        <v>50</v>
      </c>
      <c r="J12" s="192">
        <v>2</v>
      </c>
      <c r="K12" s="149">
        <v>1</v>
      </c>
      <c r="L12" s="193" t="s">
        <v>51</v>
      </c>
      <c r="M12" s="152">
        <v>498</v>
      </c>
      <c r="N12" s="153">
        <f>J12*K12*M12</f>
        <v>996</v>
      </c>
      <c r="O12" s="194" t="s">
        <v>59</v>
      </c>
    </row>
    <row r="13" ht="15.95" customHeight="1" spans="1:15">
      <c r="A13" s="33" t="s">
        <v>60</v>
      </c>
      <c r="B13" s="34"/>
      <c r="C13" s="34"/>
      <c r="D13" s="34"/>
      <c r="E13" s="34"/>
      <c r="F13" s="34"/>
      <c r="G13" s="34"/>
      <c r="H13" s="34"/>
      <c r="I13" s="34"/>
      <c r="J13" s="104"/>
      <c r="K13" s="104"/>
      <c r="L13" s="104"/>
      <c r="M13" s="105"/>
      <c r="N13" s="106">
        <f>SUM(N10:N12)</f>
        <v>20138</v>
      </c>
      <c r="O13" s="107"/>
    </row>
    <row r="14" ht="15.95" customHeight="1" spans="1:15">
      <c r="A14" s="35" t="s">
        <v>35</v>
      </c>
      <c r="B14" s="36" t="s">
        <v>33</v>
      </c>
      <c r="C14" s="37" t="s">
        <v>36</v>
      </c>
      <c r="D14" s="36"/>
      <c r="E14" s="36"/>
      <c r="F14" s="36"/>
      <c r="G14" s="36"/>
      <c r="H14" s="36"/>
      <c r="I14" s="36"/>
      <c r="J14" s="36" t="s">
        <v>61</v>
      </c>
      <c r="K14" s="36" t="s">
        <v>62</v>
      </c>
      <c r="L14" s="108" t="s">
        <v>39</v>
      </c>
      <c r="M14" s="109" t="s">
        <v>40</v>
      </c>
      <c r="N14" s="110" t="s">
        <v>63</v>
      </c>
      <c r="O14" s="111" t="s">
        <v>42</v>
      </c>
    </row>
    <row r="15" ht="15.95" customHeight="1" spans="1:15">
      <c r="A15" s="38" t="s">
        <v>64</v>
      </c>
      <c r="B15" s="39" t="s">
        <v>65</v>
      </c>
      <c r="C15" s="39"/>
      <c r="D15" s="39"/>
      <c r="E15" s="39"/>
      <c r="F15" s="39"/>
      <c r="G15" s="39"/>
      <c r="H15" s="39"/>
      <c r="I15" s="39"/>
      <c r="J15" s="112"/>
      <c r="K15" s="112"/>
      <c r="L15" s="112"/>
      <c r="M15" s="113"/>
      <c r="N15" s="114"/>
      <c r="O15" s="115"/>
    </row>
    <row r="16" ht="30" customHeight="1" spans="1:15">
      <c r="A16" s="40" t="s">
        <v>66</v>
      </c>
      <c r="B16" s="41" t="s">
        <v>67</v>
      </c>
      <c r="C16" s="42" t="s">
        <v>68</v>
      </c>
      <c r="D16" s="43">
        <v>2</v>
      </c>
      <c r="E16" s="44" t="s">
        <v>48</v>
      </c>
      <c r="F16" s="43">
        <v>22</v>
      </c>
      <c r="G16" s="44" t="s">
        <v>49</v>
      </c>
      <c r="H16" s="43" t="s">
        <v>50</v>
      </c>
      <c r="I16" s="44" t="s">
        <v>69</v>
      </c>
      <c r="J16" s="116">
        <v>11</v>
      </c>
      <c r="K16" s="116">
        <v>1</v>
      </c>
      <c r="L16" s="117" t="s">
        <v>70</v>
      </c>
      <c r="M16" s="118">
        <v>65</v>
      </c>
      <c r="N16" s="119">
        <f>J16*K16*M16</f>
        <v>715</v>
      </c>
      <c r="O16" s="120" t="s">
        <v>71</v>
      </c>
    </row>
    <row r="17" ht="30" customHeight="1" spans="1:15">
      <c r="A17" s="40" t="s">
        <v>72</v>
      </c>
      <c r="B17" s="46" t="s">
        <v>73</v>
      </c>
      <c r="C17" s="207" t="s">
        <v>74</v>
      </c>
      <c r="D17" s="48">
        <v>2</v>
      </c>
      <c r="E17" s="49" t="s">
        <v>48</v>
      </c>
      <c r="F17" s="48">
        <v>22</v>
      </c>
      <c r="G17" s="49" t="s">
        <v>49</v>
      </c>
      <c r="H17" s="48" t="s">
        <v>50</v>
      </c>
      <c r="I17" s="49" t="s">
        <v>69</v>
      </c>
      <c r="J17" s="121">
        <v>2</v>
      </c>
      <c r="K17" s="121">
        <v>1</v>
      </c>
      <c r="L17" s="122" t="s">
        <v>70</v>
      </c>
      <c r="M17" s="123">
        <v>280</v>
      </c>
      <c r="N17" s="119">
        <f>J17*K17*M17</f>
        <v>560</v>
      </c>
      <c r="O17" s="125" t="s">
        <v>75</v>
      </c>
    </row>
    <row r="18" ht="30" customHeight="1" spans="1:15">
      <c r="A18" s="45" t="s">
        <v>76</v>
      </c>
      <c r="B18" s="46" t="s">
        <v>73</v>
      </c>
      <c r="C18" s="47" t="s">
        <v>74</v>
      </c>
      <c r="D18" s="48">
        <v>2</v>
      </c>
      <c r="E18" s="49" t="s">
        <v>48</v>
      </c>
      <c r="F18" s="48">
        <v>23</v>
      </c>
      <c r="G18" s="49" t="s">
        <v>49</v>
      </c>
      <c r="H18" s="48" t="s">
        <v>50</v>
      </c>
      <c r="I18" s="49" t="s">
        <v>69</v>
      </c>
      <c r="J18" s="121">
        <v>13</v>
      </c>
      <c r="K18" s="121">
        <v>1</v>
      </c>
      <c r="L18" s="122" t="s">
        <v>70</v>
      </c>
      <c r="M18" s="123">
        <v>298</v>
      </c>
      <c r="N18" s="124">
        <f>J18*K18*M18</f>
        <v>3874</v>
      </c>
      <c r="O18" s="125" t="s">
        <v>77</v>
      </c>
    </row>
    <row r="19" ht="30" customHeight="1" spans="1:15">
      <c r="A19" s="45" t="s">
        <v>78</v>
      </c>
      <c r="B19" s="46" t="s">
        <v>73</v>
      </c>
      <c r="C19" s="47" t="s">
        <v>74</v>
      </c>
      <c r="D19" s="48">
        <v>2</v>
      </c>
      <c r="E19" s="49" t="s">
        <v>48</v>
      </c>
      <c r="F19" s="48">
        <v>24</v>
      </c>
      <c r="G19" s="49" t="s">
        <v>49</v>
      </c>
      <c r="H19" s="48" t="s">
        <v>50</v>
      </c>
      <c r="I19" s="49" t="s">
        <v>69</v>
      </c>
      <c r="J19" s="121">
        <v>1</v>
      </c>
      <c r="K19" s="121">
        <v>1</v>
      </c>
      <c r="L19" s="122" t="s">
        <v>70</v>
      </c>
      <c r="M19" s="123">
        <v>300</v>
      </c>
      <c r="N19" s="124">
        <f>J19*K19*M19</f>
        <v>300</v>
      </c>
      <c r="O19" s="125" t="s">
        <v>77</v>
      </c>
    </row>
    <row r="20" ht="15.95" customHeight="1" spans="1:15">
      <c r="A20" s="50" t="s">
        <v>60</v>
      </c>
      <c r="B20" s="51"/>
      <c r="C20" s="51"/>
      <c r="D20" s="51"/>
      <c r="E20" s="51"/>
      <c r="F20" s="51"/>
      <c r="G20" s="51"/>
      <c r="H20" s="51"/>
      <c r="I20" s="51"/>
      <c r="J20" s="126"/>
      <c r="K20" s="126"/>
      <c r="L20" s="126"/>
      <c r="M20" s="127"/>
      <c r="N20" s="128">
        <f>SUM(N16:N19)</f>
        <v>5449</v>
      </c>
      <c r="O20" s="129"/>
    </row>
    <row r="21" ht="15.95" customHeight="1" spans="1:15">
      <c r="A21" s="52" t="s">
        <v>35</v>
      </c>
      <c r="B21" s="21" t="s">
        <v>33</v>
      </c>
      <c r="C21" s="53" t="s">
        <v>36</v>
      </c>
      <c r="D21" s="21"/>
      <c r="E21" s="21"/>
      <c r="F21" s="21"/>
      <c r="G21" s="21"/>
      <c r="H21" s="21"/>
      <c r="I21" s="21"/>
      <c r="J21" s="21" t="s">
        <v>61</v>
      </c>
      <c r="K21" s="21" t="s">
        <v>79</v>
      </c>
      <c r="L21" s="130" t="s">
        <v>39</v>
      </c>
      <c r="M21" s="131" t="s">
        <v>40</v>
      </c>
      <c r="N21" s="93" t="s">
        <v>63</v>
      </c>
      <c r="O21" s="132" t="s">
        <v>42</v>
      </c>
    </row>
    <row r="22" ht="15.95" customHeight="1" spans="1:15">
      <c r="A22" s="54" t="s">
        <v>80</v>
      </c>
      <c r="B22" s="55" t="s">
        <v>7</v>
      </c>
      <c r="C22" s="55"/>
      <c r="D22" s="55"/>
      <c r="E22" s="55"/>
      <c r="F22" s="55"/>
      <c r="G22" s="55"/>
      <c r="H22" s="55"/>
      <c r="I22" s="55"/>
      <c r="J22" s="133"/>
      <c r="K22" s="133"/>
      <c r="L22" s="133"/>
      <c r="M22" s="134"/>
      <c r="N22" s="135"/>
      <c r="O22" s="136"/>
    </row>
    <row r="23" ht="26" customHeight="1" spans="1:15">
      <c r="A23" s="211" t="s">
        <v>81</v>
      </c>
      <c r="B23" s="212" t="s">
        <v>82</v>
      </c>
      <c r="C23" s="79" t="s">
        <v>83</v>
      </c>
      <c r="D23" s="80"/>
      <c r="E23" s="80"/>
      <c r="F23" s="80"/>
      <c r="G23" s="80"/>
      <c r="H23" s="80"/>
      <c r="I23" s="178"/>
      <c r="J23" s="121">
        <v>2</v>
      </c>
      <c r="K23" s="121">
        <v>2</v>
      </c>
      <c r="L23" s="122" t="s">
        <v>84</v>
      </c>
      <c r="M23" s="123">
        <v>300</v>
      </c>
      <c r="N23" s="124">
        <f t="shared" ref="N23:N29" si="0">J23*K23*M23</f>
        <v>1200</v>
      </c>
      <c r="O23" s="125" t="s">
        <v>85</v>
      </c>
    </row>
    <row r="24" ht="28" customHeight="1" spans="1:15">
      <c r="A24" s="213"/>
      <c r="B24" s="214"/>
      <c r="C24" s="79" t="s">
        <v>83</v>
      </c>
      <c r="D24" s="80"/>
      <c r="E24" s="80"/>
      <c r="F24" s="80"/>
      <c r="G24" s="80"/>
      <c r="H24" s="80"/>
      <c r="I24" s="178"/>
      <c r="J24" s="121">
        <v>2</v>
      </c>
      <c r="K24" s="121">
        <v>1</v>
      </c>
      <c r="L24" s="122" t="s">
        <v>84</v>
      </c>
      <c r="M24" s="123">
        <v>300</v>
      </c>
      <c r="N24" s="124">
        <f t="shared" si="0"/>
        <v>600</v>
      </c>
      <c r="O24" s="125" t="s">
        <v>86</v>
      </c>
    </row>
    <row r="25" ht="24" customHeight="1" spans="1:15">
      <c r="A25" s="213"/>
      <c r="B25" s="214"/>
      <c r="C25" s="79" t="s">
        <v>83</v>
      </c>
      <c r="D25" s="80"/>
      <c r="E25" s="80"/>
      <c r="F25" s="80"/>
      <c r="G25" s="80"/>
      <c r="H25" s="80"/>
      <c r="I25" s="178"/>
      <c r="J25" s="121">
        <v>2</v>
      </c>
      <c r="K25" s="121">
        <v>2</v>
      </c>
      <c r="L25" s="122" t="s">
        <v>84</v>
      </c>
      <c r="M25" s="123">
        <v>280</v>
      </c>
      <c r="N25" s="124">
        <f t="shared" si="0"/>
        <v>1120</v>
      </c>
      <c r="O25" s="125" t="s">
        <v>87</v>
      </c>
    </row>
    <row r="26" ht="61" customHeight="1" spans="1:15">
      <c r="A26" s="213"/>
      <c r="B26" s="214"/>
      <c r="C26" s="215" t="s">
        <v>88</v>
      </c>
      <c r="D26" s="216"/>
      <c r="E26" s="216"/>
      <c r="F26" s="216"/>
      <c r="G26" s="216"/>
      <c r="H26" s="216"/>
      <c r="I26" s="237"/>
      <c r="J26" s="238">
        <v>3</v>
      </c>
      <c r="K26" s="233">
        <v>1</v>
      </c>
      <c r="L26" s="239" t="s">
        <v>84</v>
      </c>
      <c r="M26" s="235">
        <v>450</v>
      </c>
      <c r="N26" s="240">
        <f t="shared" si="0"/>
        <v>1350</v>
      </c>
      <c r="O26" s="241" t="s">
        <v>89</v>
      </c>
    </row>
    <row r="27" ht="41" customHeight="1" spans="1:15">
      <c r="A27" s="213"/>
      <c r="B27" s="214"/>
      <c r="C27" s="217" t="s">
        <v>90</v>
      </c>
      <c r="D27" s="218"/>
      <c r="E27" s="218"/>
      <c r="F27" s="218"/>
      <c r="G27" s="218"/>
      <c r="H27" s="218"/>
      <c r="I27" s="242"/>
      <c r="J27" s="150">
        <v>1</v>
      </c>
      <c r="K27" s="150">
        <v>1</v>
      </c>
      <c r="L27" s="151" t="s">
        <v>84</v>
      </c>
      <c r="M27" s="152">
        <v>670</v>
      </c>
      <c r="N27" s="153">
        <f t="shared" si="0"/>
        <v>670</v>
      </c>
      <c r="O27" s="125" t="s">
        <v>91</v>
      </c>
    </row>
    <row r="28" ht="76" customHeight="1" spans="1:15">
      <c r="A28" s="213"/>
      <c r="B28" s="214"/>
      <c r="C28" s="217" t="s">
        <v>92</v>
      </c>
      <c r="D28" s="218"/>
      <c r="E28" s="218"/>
      <c r="F28" s="218"/>
      <c r="G28" s="218"/>
      <c r="H28" s="218"/>
      <c r="I28" s="242"/>
      <c r="J28" s="150">
        <v>6</v>
      </c>
      <c r="K28" s="150">
        <v>1</v>
      </c>
      <c r="L28" s="151" t="s">
        <v>84</v>
      </c>
      <c r="M28" s="152">
        <v>450</v>
      </c>
      <c r="N28" s="153">
        <f t="shared" si="0"/>
        <v>2700</v>
      </c>
      <c r="O28" s="125" t="s">
        <v>93</v>
      </c>
    </row>
    <row r="29" ht="81" customHeight="1" spans="1:15">
      <c r="A29" s="46" t="s">
        <v>94</v>
      </c>
      <c r="B29" s="219" t="s">
        <v>95</v>
      </c>
      <c r="C29" s="217" t="s">
        <v>96</v>
      </c>
      <c r="D29" s="218"/>
      <c r="E29" s="218"/>
      <c r="F29" s="218"/>
      <c r="G29" s="218"/>
      <c r="H29" s="218"/>
      <c r="I29" s="242"/>
      <c r="J29" s="150">
        <v>1</v>
      </c>
      <c r="K29" s="150">
        <v>1</v>
      </c>
      <c r="L29" s="151" t="s">
        <v>97</v>
      </c>
      <c r="M29" s="152">
        <v>1000</v>
      </c>
      <c r="N29" s="153">
        <f t="shared" si="0"/>
        <v>1000</v>
      </c>
      <c r="O29" s="154" t="s">
        <v>98</v>
      </c>
    </row>
    <row r="30" ht="30" customHeight="1" spans="1:15">
      <c r="A30" s="46" t="s">
        <v>99</v>
      </c>
      <c r="B30" s="56" t="s">
        <v>100</v>
      </c>
      <c r="C30" s="57" t="s">
        <v>101</v>
      </c>
      <c r="D30" s="58"/>
      <c r="E30" s="58"/>
      <c r="F30" s="58"/>
      <c r="G30" s="58"/>
      <c r="H30" s="58"/>
      <c r="I30" s="137"/>
      <c r="J30" s="138"/>
      <c r="K30" s="139"/>
      <c r="L30" s="140" t="s">
        <v>84</v>
      </c>
      <c r="M30" s="141"/>
      <c r="N30" s="142">
        <f t="shared" ref="N26:N33" si="1">J30*K30*M30</f>
        <v>0</v>
      </c>
      <c r="O30" s="143" t="s">
        <v>102</v>
      </c>
    </row>
    <row r="31" ht="15.95" customHeight="1" spans="1:15">
      <c r="A31" s="46" t="s">
        <v>103</v>
      </c>
      <c r="B31" s="41" t="s">
        <v>104</v>
      </c>
      <c r="C31" s="59" t="s">
        <v>105</v>
      </c>
      <c r="D31" s="59"/>
      <c r="E31" s="59"/>
      <c r="F31" s="59"/>
      <c r="G31" s="59"/>
      <c r="H31" s="60" t="s">
        <v>106</v>
      </c>
      <c r="I31" s="31" t="s">
        <v>107</v>
      </c>
      <c r="J31" s="144"/>
      <c r="K31" s="144"/>
      <c r="L31" s="145" t="s">
        <v>108</v>
      </c>
      <c r="M31" s="146"/>
      <c r="N31" s="147">
        <f t="shared" si="1"/>
        <v>0</v>
      </c>
      <c r="O31" s="148"/>
    </row>
    <row r="32" ht="15.95" customHeight="1" spans="1:15">
      <c r="A32" s="46"/>
      <c r="B32" s="61"/>
      <c r="C32" s="62" t="s">
        <v>109</v>
      </c>
      <c r="D32" s="62"/>
      <c r="E32" s="62"/>
      <c r="F32" s="62"/>
      <c r="G32" s="62"/>
      <c r="H32" s="60" t="s">
        <v>110</v>
      </c>
      <c r="I32" s="149" t="s">
        <v>107</v>
      </c>
      <c r="J32" s="150"/>
      <c r="K32" s="150"/>
      <c r="L32" s="151" t="s">
        <v>108</v>
      </c>
      <c r="M32" s="152"/>
      <c r="N32" s="153">
        <f t="shared" si="1"/>
        <v>0</v>
      </c>
      <c r="O32" s="154"/>
    </row>
    <row r="33" ht="15.95" customHeight="1" spans="1:15">
      <c r="A33" s="46"/>
      <c r="B33" s="63"/>
      <c r="C33" s="64" t="s">
        <v>111</v>
      </c>
      <c r="D33" s="64"/>
      <c r="E33" s="64"/>
      <c r="F33" s="64"/>
      <c r="G33" s="64"/>
      <c r="H33" s="60" t="s">
        <v>110</v>
      </c>
      <c r="I33" s="155" t="s">
        <v>107</v>
      </c>
      <c r="J33" s="138"/>
      <c r="K33" s="138"/>
      <c r="L33" s="140" t="s">
        <v>108</v>
      </c>
      <c r="M33" s="156"/>
      <c r="N33" s="157">
        <f t="shared" si="1"/>
        <v>0</v>
      </c>
      <c r="O33" s="158"/>
    </row>
    <row r="34" ht="15.95" customHeight="1" spans="1:15">
      <c r="A34" s="50" t="s">
        <v>60</v>
      </c>
      <c r="B34" s="51"/>
      <c r="C34" s="51"/>
      <c r="D34" s="51"/>
      <c r="E34" s="51"/>
      <c r="F34" s="51"/>
      <c r="G34" s="51"/>
      <c r="H34" s="51"/>
      <c r="I34" s="51"/>
      <c r="J34" s="126"/>
      <c r="K34" s="126"/>
      <c r="L34" s="126"/>
      <c r="M34" s="127"/>
      <c r="N34" s="128">
        <f>SUM(N23:N33)</f>
        <v>8640</v>
      </c>
      <c r="O34" s="129"/>
    </row>
    <row r="35" ht="15.95" customHeight="1" spans="1:15">
      <c r="A35" s="52" t="s">
        <v>35</v>
      </c>
      <c r="B35" s="21" t="s">
        <v>33</v>
      </c>
      <c r="C35" s="53" t="s">
        <v>36</v>
      </c>
      <c r="D35" s="21"/>
      <c r="E35" s="21"/>
      <c r="F35" s="21"/>
      <c r="G35" s="21"/>
      <c r="H35" s="21"/>
      <c r="I35" s="21"/>
      <c r="J35" s="130" t="s">
        <v>37</v>
      </c>
      <c r="K35" s="53"/>
      <c r="L35" s="130" t="s">
        <v>39</v>
      </c>
      <c r="M35" s="131" t="s">
        <v>40</v>
      </c>
      <c r="N35" s="93" t="s">
        <v>63</v>
      </c>
      <c r="O35" s="132" t="s">
        <v>42</v>
      </c>
    </row>
    <row r="36" ht="15.95" customHeight="1" spans="1:15">
      <c r="A36" s="54" t="s">
        <v>112</v>
      </c>
      <c r="B36" s="55" t="s">
        <v>113</v>
      </c>
      <c r="C36" s="55"/>
      <c r="D36" s="55"/>
      <c r="E36" s="55"/>
      <c r="F36" s="55"/>
      <c r="G36" s="55"/>
      <c r="H36" s="55"/>
      <c r="I36" s="55"/>
      <c r="J36" s="133"/>
      <c r="K36" s="133"/>
      <c r="L36" s="133"/>
      <c r="M36" s="134"/>
      <c r="N36" s="135"/>
      <c r="O36" s="136"/>
    </row>
    <row r="37" ht="15.95" customHeight="1" spans="1:15">
      <c r="A37" s="65" t="s">
        <v>114</v>
      </c>
      <c r="B37" s="41" t="s">
        <v>115</v>
      </c>
      <c r="C37" s="66" t="s">
        <v>116</v>
      </c>
      <c r="D37" s="67"/>
      <c r="E37" s="67"/>
      <c r="F37" s="67"/>
      <c r="G37" s="67"/>
      <c r="H37" s="67"/>
      <c r="I37" s="159"/>
      <c r="J37" s="160">
        <v>13</v>
      </c>
      <c r="K37" s="161"/>
      <c r="L37" s="162" t="s">
        <v>70</v>
      </c>
      <c r="M37" s="118">
        <v>80</v>
      </c>
      <c r="N37" s="119">
        <f>J37*M37</f>
        <v>1040</v>
      </c>
      <c r="O37" s="148" t="s">
        <v>117</v>
      </c>
    </row>
    <row r="38" ht="42" customHeight="1" spans="1:15">
      <c r="A38" s="198" t="s">
        <v>118</v>
      </c>
      <c r="B38" s="253" t="s">
        <v>119</v>
      </c>
      <c r="C38" s="254" t="s">
        <v>120</v>
      </c>
      <c r="D38" s="255"/>
      <c r="E38" s="255"/>
      <c r="F38" s="255"/>
      <c r="G38" s="255"/>
      <c r="H38" s="255"/>
      <c r="I38" s="257"/>
      <c r="J38" s="258">
        <v>13</v>
      </c>
      <c r="K38" s="259"/>
      <c r="L38" s="260" t="s">
        <v>70</v>
      </c>
      <c r="M38" s="261">
        <v>350</v>
      </c>
      <c r="N38" s="119">
        <f>J38*M38</f>
        <v>4550</v>
      </c>
      <c r="O38" s="262" t="s">
        <v>121</v>
      </c>
    </row>
    <row r="39" ht="15.95" customHeight="1" spans="1:15">
      <c r="A39" s="198" t="s">
        <v>122</v>
      </c>
      <c r="B39" s="46" t="s">
        <v>123</v>
      </c>
      <c r="C39" s="69"/>
      <c r="D39" s="69"/>
      <c r="E39" s="69"/>
      <c r="F39" s="69"/>
      <c r="G39" s="69"/>
      <c r="H39" s="69"/>
      <c r="I39" s="69"/>
      <c r="J39" s="121">
        <v>3</v>
      </c>
      <c r="K39" s="121"/>
      <c r="L39" s="45" t="s">
        <v>124</v>
      </c>
      <c r="M39" s="123">
        <v>30</v>
      </c>
      <c r="N39" s="124">
        <f>J39*M39</f>
        <v>90</v>
      </c>
      <c r="O39" s="196" t="s">
        <v>125</v>
      </c>
    </row>
    <row r="40" ht="15.95" customHeight="1" spans="1:15">
      <c r="A40" s="50" t="s">
        <v>60</v>
      </c>
      <c r="B40" s="51"/>
      <c r="C40" s="51"/>
      <c r="D40" s="51"/>
      <c r="E40" s="51"/>
      <c r="F40" s="51"/>
      <c r="G40" s="51"/>
      <c r="H40" s="51"/>
      <c r="I40" s="51"/>
      <c r="J40" s="126"/>
      <c r="K40" s="126"/>
      <c r="L40" s="126"/>
      <c r="M40" s="127"/>
      <c r="N40" s="128">
        <f>SUM(N37:N39)</f>
        <v>5680</v>
      </c>
      <c r="O40" s="129"/>
    </row>
    <row r="41" ht="15.95" customHeight="1" spans="1:15">
      <c r="A41" s="52" t="s">
        <v>35</v>
      </c>
      <c r="B41" s="21" t="s">
        <v>33</v>
      </c>
      <c r="C41" s="53" t="s">
        <v>36</v>
      </c>
      <c r="D41" s="21"/>
      <c r="E41" s="21"/>
      <c r="F41" s="21"/>
      <c r="G41" s="21"/>
      <c r="H41" s="21"/>
      <c r="I41" s="21"/>
      <c r="J41" s="21" t="s">
        <v>61</v>
      </c>
      <c r="K41" s="21" t="s">
        <v>38</v>
      </c>
      <c r="L41" s="130" t="s">
        <v>39</v>
      </c>
      <c r="M41" s="131" t="s">
        <v>40</v>
      </c>
      <c r="N41" s="93" t="s">
        <v>63</v>
      </c>
      <c r="O41" s="132" t="s">
        <v>42</v>
      </c>
    </row>
    <row r="42" ht="15.95" customHeight="1" spans="1:15">
      <c r="A42" s="38" t="s">
        <v>126</v>
      </c>
      <c r="B42" s="39" t="s">
        <v>127</v>
      </c>
      <c r="C42" s="39"/>
      <c r="D42" s="39"/>
      <c r="E42" s="39"/>
      <c r="F42" s="39"/>
      <c r="G42" s="39"/>
      <c r="H42" s="39"/>
      <c r="I42" s="39"/>
      <c r="J42" s="112"/>
      <c r="K42" s="112"/>
      <c r="L42" s="112"/>
      <c r="M42" s="113"/>
      <c r="N42" s="114"/>
      <c r="O42" s="115"/>
    </row>
    <row r="43" ht="34" customHeight="1" spans="1:15">
      <c r="A43" s="40" t="s">
        <v>128</v>
      </c>
      <c r="B43" s="220" t="s">
        <v>129</v>
      </c>
      <c r="C43" s="160"/>
      <c r="D43" s="221"/>
      <c r="E43" s="221"/>
      <c r="F43" s="221"/>
      <c r="G43" s="221"/>
      <c r="H43" s="221"/>
      <c r="I43" s="161"/>
      <c r="J43" s="116">
        <v>3</v>
      </c>
      <c r="K43" s="116">
        <v>1</v>
      </c>
      <c r="L43" s="117" t="s">
        <v>130</v>
      </c>
      <c r="M43" s="118">
        <v>500</v>
      </c>
      <c r="N43" s="119">
        <f t="shared" ref="N43:N49" si="2">J43*K43*M43</f>
        <v>1500</v>
      </c>
      <c r="O43" s="120" t="s">
        <v>131</v>
      </c>
    </row>
    <row r="44" ht="34" customHeight="1" spans="1:15">
      <c r="A44" s="40" t="s">
        <v>132</v>
      </c>
      <c r="B44" s="74" t="s">
        <v>133</v>
      </c>
      <c r="C44" s="222"/>
      <c r="D44" s="223"/>
      <c r="E44" s="223"/>
      <c r="F44" s="223"/>
      <c r="G44" s="223"/>
      <c r="H44" s="223"/>
      <c r="I44" s="243"/>
      <c r="J44" s="121">
        <v>2</v>
      </c>
      <c r="K44" s="121">
        <v>1</v>
      </c>
      <c r="L44" s="122" t="s">
        <v>130</v>
      </c>
      <c r="M44" s="123">
        <v>500</v>
      </c>
      <c r="N44" s="124">
        <f t="shared" si="2"/>
        <v>1000</v>
      </c>
      <c r="O44" s="125" t="s">
        <v>134</v>
      </c>
    </row>
    <row r="45" ht="27" customHeight="1" spans="1:15">
      <c r="A45" s="40" t="s">
        <v>135</v>
      </c>
      <c r="B45" s="224" t="s">
        <v>136</v>
      </c>
      <c r="C45" s="225"/>
      <c r="D45" s="226"/>
      <c r="E45" s="226"/>
      <c r="F45" s="226"/>
      <c r="G45" s="226"/>
      <c r="H45" s="226"/>
      <c r="I45" s="244"/>
      <c r="J45" s="238">
        <v>1</v>
      </c>
      <c r="K45" s="238">
        <v>1</v>
      </c>
      <c r="L45" s="245" t="s">
        <v>130</v>
      </c>
      <c r="M45" s="246">
        <v>900</v>
      </c>
      <c r="N45" s="247">
        <f t="shared" si="2"/>
        <v>900</v>
      </c>
      <c r="O45" s="125" t="s">
        <v>137</v>
      </c>
    </row>
    <row r="46" s="4" customFormat="1" ht="45" customHeight="1" spans="1:15">
      <c r="A46" s="40" t="s">
        <v>138</v>
      </c>
      <c r="B46" s="227" t="s">
        <v>139</v>
      </c>
      <c r="C46" s="228"/>
      <c r="D46" s="229"/>
      <c r="E46" s="229"/>
      <c r="F46" s="229"/>
      <c r="G46" s="229"/>
      <c r="H46" s="229"/>
      <c r="I46" s="248"/>
      <c r="J46" s="138">
        <v>1</v>
      </c>
      <c r="K46" s="138">
        <v>1</v>
      </c>
      <c r="L46" s="249" t="s">
        <v>130</v>
      </c>
      <c r="M46" s="156">
        <v>900</v>
      </c>
      <c r="N46" s="157">
        <f t="shared" si="2"/>
        <v>900</v>
      </c>
      <c r="O46" s="125" t="s">
        <v>140</v>
      </c>
    </row>
    <row r="47" ht="27" customHeight="1" spans="1:15">
      <c r="A47" s="40" t="s">
        <v>141</v>
      </c>
      <c r="B47" s="227" t="s">
        <v>139</v>
      </c>
      <c r="C47" s="230"/>
      <c r="D47" s="231"/>
      <c r="E47" s="231"/>
      <c r="F47" s="231"/>
      <c r="G47" s="231"/>
      <c r="H47" s="231"/>
      <c r="I47" s="250"/>
      <c r="J47" s="233">
        <v>1</v>
      </c>
      <c r="K47" s="233">
        <v>1</v>
      </c>
      <c r="L47" s="249" t="s">
        <v>130</v>
      </c>
      <c r="M47" s="235">
        <v>660</v>
      </c>
      <c r="N47" s="157">
        <f t="shared" si="2"/>
        <v>660</v>
      </c>
      <c r="O47" s="125" t="s">
        <v>142</v>
      </c>
    </row>
    <row r="48" ht="27" customHeight="1" spans="1:15">
      <c r="A48" s="40" t="s">
        <v>143</v>
      </c>
      <c r="B48" s="227" t="s">
        <v>144</v>
      </c>
      <c r="C48" s="228"/>
      <c r="D48" s="229"/>
      <c r="E48" s="229"/>
      <c r="F48" s="229"/>
      <c r="G48" s="229"/>
      <c r="H48" s="229"/>
      <c r="I48" s="248"/>
      <c r="J48" s="138">
        <v>2</v>
      </c>
      <c r="K48" s="138">
        <v>1</v>
      </c>
      <c r="L48" s="249" t="s">
        <v>130</v>
      </c>
      <c r="M48" s="156">
        <v>660</v>
      </c>
      <c r="N48" s="157">
        <f t="shared" si="2"/>
        <v>1320</v>
      </c>
      <c r="O48" s="125" t="s">
        <v>145</v>
      </c>
    </row>
    <row r="49" ht="45" customHeight="1" spans="1:15">
      <c r="A49" s="40" t="s">
        <v>146</v>
      </c>
      <c r="B49" s="227" t="s">
        <v>144</v>
      </c>
      <c r="C49" s="228"/>
      <c r="D49" s="229"/>
      <c r="E49" s="229"/>
      <c r="F49" s="229"/>
      <c r="G49" s="229"/>
      <c r="H49" s="229"/>
      <c r="I49" s="248"/>
      <c r="J49" s="138">
        <v>1</v>
      </c>
      <c r="K49" s="138">
        <v>1</v>
      </c>
      <c r="L49" s="249" t="s">
        <v>130</v>
      </c>
      <c r="M49" s="156">
        <v>900</v>
      </c>
      <c r="N49" s="157">
        <f t="shared" si="2"/>
        <v>900</v>
      </c>
      <c r="O49" s="125" t="s">
        <v>147</v>
      </c>
    </row>
    <row r="50" ht="15.95" customHeight="1" spans="1:15">
      <c r="A50" s="54" t="s">
        <v>60</v>
      </c>
      <c r="B50" s="55"/>
      <c r="C50" s="55"/>
      <c r="D50" s="55"/>
      <c r="E50" s="55"/>
      <c r="F50" s="55"/>
      <c r="G50" s="55"/>
      <c r="H50" s="55"/>
      <c r="I50" s="55"/>
      <c r="J50" s="133"/>
      <c r="K50" s="133"/>
      <c r="L50" s="133"/>
      <c r="M50" s="134"/>
      <c r="N50" s="135">
        <f>SUM(N43:N49)</f>
        <v>7180</v>
      </c>
      <c r="O50" s="136"/>
    </row>
    <row r="51" ht="15.95" customHeight="1" spans="1:15">
      <c r="A51" s="70" t="s">
        <v>148</v>
      </c>
      <c r="B51" s="71"/>
      <c r="C51" s="71"/>
      <c r="D51" s="71"/>
      <c r="E51" s="71"/>
      <c r="F51" s="71"/>
      <c r="G51" s="71"/>
      <c r="H51" s="71"/>
      <c r="I51" s="71"/>
      <c r="J51" s="164"/>
      <c r="K51" s="164"/>
      <c r="L51" s="164"/>
      <c r="M51" s="165"/>
      <c r="N51" s="166">
        <f>SUM(N13,N20,N34,N40,N50)</f>
        <v>47087</v>
      </c>
      <c r="O51" s="167"/>
    </row>
    <row r="52" ht="15.95" customHeight="1" spans="1:15">
      <c r="A52" s="52" t="s">
        <v>35</v>
      </c>
      <c r="B52" s="21" t="s">
        <v>33</v>
      </c>
      <c r="C52" s="53" t="s">
        <v>36</v>
      </c>
      <c r="D52" s="21"/>
      <c r="E52" s="21"/>
      <c r="F52" s="21"/>
      <c r="G52" s="21"/>
      <c r="H52" s="21"/>
      <c r="I52" s="21"/>
      <c r="J52" s="130" t="s">
        <v>37</v>
      </c>
      <c r="K52" s="53"/>
      <c r="L52" s="130" t="s">
        <v>39</v>
      </c>
      <c r="M52" s="131" t="s">
        <v>40</v>
      </c>
      <c r="N52" s="93" t="s">
        <v>63</v>
      </c>
      <c r="O52" s="132" t="s">
        <v>42</v>
      </c>
    </row>
    <row r="53" ht="15.95" customHeight="1" spans="1:15">
      <c r="A53" s="72" t="s">
        <v>149</v>
      </c>
      <c r="B53" s="39" t="s">
        <v>10</v>
      </c>
      <c r="C53" s="39"/>
      <c r="D53" s="39"/>
      <c r="E53" s="39"/>
      <c r="F53" s="39"/>
      <c r="G53" s="39"/>
      <c r="H53" s="39"/>
      <c r="I53" s="39"/>
      <c r="J53" s="112"/>
      <c r="K53" s="112"/>
      <c r="L53" s="112"/>
      <c r="M53" s="113"/>
      <c r="N53" s="114"/>
      <c r="O53" s="115"/>
    </row>
    <row r="54" ht="15.95" customHeight="1" spans="1:15">
      <c r="A54" s="73" t="s">
        <v>150</v>
      </c>
      <c r="B54" s="74" t="s">
        <v>10</v>
      </c>
      <c r="C54" s="75" t="s">
        <v>151</v>
      </c>
      <c r="D54" s="76"/>
      <c r="E54" s="76"/>
      <c r="F54" s="76"/>
      <c r="G54" s="76"/>
      <c r="H54" s="76"/>
      <c r="I54" s="168"/>
      <c r="J54" s="169">
        <f>N51</f>
        <v>47087</v>
      </c>
      <c r="K54" s="170"/>
      <c r="L54" s="171"/>
      <c r="M54" s="172">
        <v>0.08</v>
      </c>
      <c r="N54" s="124">
        <f>J54*M54</f>
        <v>3766.96</v>
      </c>
      <c r="O54" s="173"/>
    </row>
    <row r="55" ht="15.95" customHeight="1" spans="1:15">
      <c r="A55" s="77" t="s">
        <v>60</v>
      </c>
      <c r="B55" s="78"/>
      <c r="C55" s="78"/>
      <c r="D55" s="78"/>
      <c r="E55" s="78"/>
      <c r="F55" s="78"/>
      <c r="G55" s="78"/>
      <c r="H55" s="78"/>
      <c r="I55" s="78"/>
      <c r="J55" s="174"/>
      <c r="K55" s="174"/>
      <c r="L55" s="174"/>
      <c r="M55" s="175"/>
      <c r="N55" s="176">
        <f>SUM(N54:N54)</f>
        <v>3766.96</v>
      </c>
      <c r="O55" s="177"/>
    </row>
    <row r="56" ht="15.95" customHeight="1" spans="1:15">
      <c r="A56" s="52" t="s">
        <v>35</v>
      </c>
      <c r="B56" s="21" t="s">
        <v>33</v>
      </c>
      <c r="C56" s="130" t="s">
        <v>36</v>
      </c>
      <c r="D56" s="185"/>
      <c r="E56" s="185"/>
      <c r="F56" s="185"/>
      <c r="G56" s="53"/>
      <c r="H56" s="21" t="s">
        <v>152</v>
      </c>
      <c r="I56" s="21" t="s">
        <v>153</v>
      </c>
      <c r="J56" s="130" t="s">
        <v>61</v>
      </c>
      <c r="K56" s="53"/>
      <c r="L56" s="130" t="s">
        <v>39</v>
      </c>
      <c r="M56" s="131" t="s">
        <v>40</v>
      </c>
      <c r="N56" s="93" t="s">
        <v>63</v>
      </c>
      <c r="O56" s="132" t="s">
        <v>42</v>
      </c>
    </row>
    <row r="57" ht="15.95" customHeight="1" spans="1:15">
      <c r="A57" s="38" t="s">
        <v>154</v>
      </c>
      <c r="B57" s="39" t="s">
        <v>12</v>
      </c>
      <c r="C57" s="39"/>
      <c r="D57" s="39"/>
      <c r="E57" s="39"/>
      <c r="F57" s="39"/>
      <c r="G57" s="39"/>
      <c r="H57" s="39"/>
      <c r="I57" s="39"/>
      <c r="J57" s="112"/>
      <c r="K57" s="112"/>
      <c r="L57" s="112"/>
      <c r="M57" s="113"/>
      <c r="N57" s="114"/>
      <c r="O57" s="115"/>
    </row>
    <row r="58" ht="33" customHeight="1" spans="1:15">
      <c r="A58" s="186" t="s">
        <v>155</v>
      </c>
      <c r="B58" s="187" t="s">
        <v>156</v>
      </c>
      <c r="C58" s="188" t="s">
        <v>157</v>
      </c>
      <c r="D58" s="188"/>
      <c r="E58" s="188"/>
      <c r="F58" s="188"/>
      <c r="G58" s="188"/>
      <c r="H58" s="60" t="s">
        <v>158</v>
      </c>
      <c r="I58" s="60" t="s">
        <v>159</v>
      </c>
      <c r="J58" s="144">
        <v>1</v>
      </c>
      <c r="K58" s="144"/>
      <c r="L58" s="100" t="s">
        <v>160</v>
      </c>
      <c r="M58" s="146">
        <v>50127</v>
      </c>
      <c r="N58" s="147">
        <f>J58*M58</f>
        <v>50127</v>
      </c>
      <c r="O58" s="195" t="s">
        <v>161</v>
      </c>
    </row>
    <row r="59" ht="27" customHeight="1" spans="1:15">
      <c r="A59" s="45" t="s">
        <v>162</v>
      </c>
      <c r="B59" s="74" t="s">
        <v>163</v>
      </c>
      <c r="C59" s="189" t="s">
        <v>164</v>
      </c>
      <c r="D59" s="189"/>
      <c r="E59" s="189"/>
      <c r="F59" s="189"/>
      <c r="G59" s="189"/>
      <c r="H59" s="47" t="s">
        <v>158</v>
      </c>
      <c r="I59" s="47" t="s">
        <v>159</v>
      </c>
      <c r="J59" s="121">
        <v>1</v>
      </c>
      <c r="K59" s="121"/>
      <c r="L59" s="122" t="s">
        <v>160</v>
      </c>
      <c r="M59" s="123">
        <v>2260</v>
      </c>
      <c r="N59" s="124">
        <f>J59*M59</f>
        <v>2260</v>
      </c>
      <c r="O59" s="125" t="s">
        <v>165</v>
      </c>
    </row>
    <row r="60" ht="15.95" customHeight="1" spans="1:15">
      <c r="A60" s="256" t="s">
        <v>166</v>
      </c>
      <c r="B60" s="190" t="s">
        <v>10</v>
      </c>
      <c r="C60" s="191" t="s">
        <v>167</v>
      </c>
      <c r="D60" s="191"/>
      <c r="E60" s="191"/>
      <c r="F60" s="191"/>
      <c r="G60" s="191"/>
      <c r="H60" s="191"/>
      <c r="I60" s="191"/>
      <c r="J60" s="191"/>
      <c r="K60" s="191"/>
      <c r="L60" s="191"/>
      <c r="M60" s="252">
        <v>0.03</v>
      </c>
      <c r="N60" s="142">
        <f>N59*M60</f>
        <v>67.8</v>
      </c>
      <c r="O60" s="143"/>
    </row>
    <row r="61" ht="15.95" customHeight="1" spans="1:15">
      <c r="A61" s="77" t="s">
        <v>60</v>
      </c>
      <c r="B61" s="78"/>
      <c r="C61" s="78"/>
      <c r="D61" s="78"/>
      <c r="E61" s="78"/>
      <c r="F61" s="78"/>
      <c r="G61" s="78"/>
      <c r="H61" s="78"/>
      <c r="I61" s="78"/>
      <c r="J61" s="174"/>
      <c r="K61" s="174"/>
      <c r="L61" s="174"/>
      <c r="M61" s="175"/>
      <c r="N61" s="176">
        <f>SUM(N58:N60)</f>
        <v>52454.8</v>
      </c>
      <c r="O61" s="177"/>
    </row>
    <row r="62" ht="15.95" customHeight="1" spans="1:15">
      <c r="A62" s="52" t="s">
        <v>35</v>
      </c>
      <c r="B62" s="21" t="s">
        <v>33</v>
      </c>
      <c r="C62" s="53" t="s">
        <v>36</v>
      </c>
      <c r="D62" s="21"/>
      <c r="E62" s="21"/>
      <c r="F62" s="21"/>
      <c r="G62" s="21"/>
      <c r="H62" s="21"/>
      <c r="I62" s="21"/>
      <c r="J62" s="130" t="s">
        <v>37</v>
      </c>
      <c r="K62" s="53"/>
      <c r="L62" s="130" t="s">
        <v>39</v>
      </c>
      <c r="M62" s="131" t="s">
        <v>40</v>
      </c>
      <c r="N62" s="93" t="s">
        <v>63</v>
      </c>
      <c r="O62" s="132" t="s">
        <v>42</v>
      </c>
    </row>
    <row r="63" ht="15.95" customHeight="1" spans="1:15">
      <c r="A63" s="72" t="s">
        <v>168</v>
      </c>
      <c r="B63" s="39" t="s">
        <v>13</v>
      </c>
      <c r="C63" s="39"/>
      <c r="D63" s="39"/>
      <c r="E63" s="39"/>
      <c r="F63" s="39"/>
      <c r="G63" s="39"/>
      <c r="H63" s="39"/>
      <c r="I63" s="39"/>
      <c r="J63" s="112"/>
      <c r="K63" s="112"/>
      <c r="L63" s="112"/>
      <c r="M63" s="113"/>
      <c r="N63" s="114"/>
      <c r="O63" s="115"/>
    </row>
    <row r="64" ht="15.95" customHeight="1" spans="1:15">
      <c r="A64" s="73" t="s">
        <v>169</v>
      </c>
      <c r="B64" s="74" t="s">
        <v>13</v>
      </c>
      <c r="C64" s="79"/>
      <c r="D64" s="80"/>
      <c r="E64" s="80"/>
      <c r="F64" s="80"/>
      <c r="G64" s="80"/>
      <c r="H64" s="80"/>
      <c r="I64" s="178"/>
      <c r="J64" s="169">
        <f>SUM(N51,N55,N61)</f>
        <v>103308.76</v>
      </c>
      <c r="K64" s="170"/>
      <c r="L64" s="171"/>
      <c r="M64" s="172">
        <v>0.06</v>
      </c>
      <c r="N64" s="124">
        <f>J64*M64</f>
        <v>6198.5256</v>
      </c>
      <c r="O64" s="173"/>
    </row>
    <row r="65" ht="15.95" customHeight="1" spans="1:15">
      <c r="A65" s="70" t="s">
        <v>60</v>
      </c>
      <c r="B65" s="71"/>
      <c r="C65" s="71"/>
      <c r="D65" s="71"/>
      <c r="E65" s="71"/>
      <c r="F65" s="71"/>
      <c r="G65" s="71"/>
      <c r="H65" s="71"/>
      <c r="I65" s="71"/>
      <c r="J65" s="164"/>
      <c r="K65" s="164"/>
      <c r="L65" s="164"/>
      <c r="M65" s="165"/>
      <c r="N65" s="166">
        <f>SUM(N64,J64)</f>
        <v>109507.2856</v>
      </c>
      <c r="O65" s="167"/>
    </row>
    <row r="66" ht="15.95" customHeight="1" spans="1:15">
      <c r="A66" s="33"/>
      <c r="B66" s="34" t="s">
        <v>170</v>
      </c>
      <c r="C66" s="34"/>
      <c r="D66" s="34"/>
      <c r="E66" s="34"/>
      <c r="F66" s="34"/>
      <c r="G66" s="34"/>
      <c r="H66" s="34"/>
      <c r="I66" s="34"/>
      <c r="J66" s="104"/>
      <c r="K66" s="104"/>
      <c r="L66" s="104"/>
      <c r="M66" s="179"/>
      <c r="N66" s="180"/>
      <c r="O66" s="181"/>
    </row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 spans="1:5">
      <c r="A90" s="81"/>
      <c r="B90" s="81"/>
      <c r="C90" s="81"/>
      <c r="D90" s="82"/>
      <c r="E90" s="83"/>
    </row>
    <row r="91" ht="15" customHeight="1" spans="1:5">
      <c r="A91" s="81" t="s">
        <v>171</v>
      </c>
      <c r="B91" s="81" t="s">
        <v>110</v>
      </c>
      <c r="C91" s="81" t="s">
        <v>158</v>
      </c>
      <c r="D91" s="82" t="s">
        <v>159</v>
      </c>
      <c r="E91" s="83" t="s">
        <v>172</v>
      </c>
    </row>
    <row r="92" ht="15" customHeight="1" spans="1:5">
      <c r="A92" s="81" t="s">
        <v>50</v>
      </c>
      <c r="B92" s="81" t="s">
        <v>106</v>
      </c>
      <c r="C92" s="81" t="s">
        <v>173</v>
      </c>
      <c r="D92" s="82" t="s">
        <v>174</v>
      </c>
      <c r="E92" s="83" t="s">
        <v>74</v>
      </c>
    </row>
    <row r="93" ht="15" customHeight="1" spans="1:5">
      <c r="A93" s="81"/>
      <c r="B93" s="81" t="s">
        <v>175</v>
      </c>
      <c r="C93" s="81" t="s">
        <v>176</v>
      </c>
      <c r="D93" s="82"/>
      <c r="E93" s="83" t="s">
        <v>177</v>
      </c>
    </row>
    <row r="94" ht="15" customHeight="1" spans="1:2">
      <c r="A94" s="81">
        <v>1</v>
      </c>
      <c r="B94" s="81"/>
    </row>
    <row r="95" ht="15" customHeight="1" spans="1:2">
      <c r="A95" s="81">
        <f>A94+1</f>
        <v>2</v>
      </c>
      <c r="B95" s="81"/>
    </row>
    <row r="96" ht="15" customHeight="1" spans="1:2">
      <c r="A96" s="81">
        <f t="shared" ref="A96:A124" si="3">A95+1</f>
        <v>3</v>
      </c>
      <c r="B96" s="81"/>
    </row>
    <row r="97" ht="15" customHeight="1" spans="1:2">
      <c r="A97" s="81">
        <f t="shared" si="3"/>
        <v>4</v>
      </c>
      <c r="B97" s="81"/>
    </row>
    <row r="98" ht="15" customHeight="1" spans="1:2">
      <c r="A98" s="81">
        <f t="shared" si="3"/>
        <v>5</v>
      </c>
      <c r="B98" s="81"/>
    </row>
    <row r="99" ht="15" customHeight="1" spans="1:2">
      <c r="A99" s="81">
        <f t="shared" si="3"/>
        <v>6</v>
      </c>
      <c r="B99" s="81"/>
    </row>
    <row r="100" ht="15" customHeight="1" spans="1:2">
      <c r="A100" s="81">
        <f t="shared" si="3"/>
        <v>7</v>
      </c>
      <c r="B100" s="81"/>
    </row>
    <row r="101" ht="15" customHeight="1" spans="1:2">
      <c r="A101" s="81">
        <f t="shared" si="3"/>
        <v>8</v>
      </c>
      <c r="B101" s="81"/>
    </row>
    <row r="102" ht="15" customHeight="1" spans="1:2">
      <c r="A102" s="81">
        <f t="shared" si="3"/>
        <v>9</v>
      </c>
      <c r="B102" s="81"/>
    </row>
    <row r="103" ht="15" customHeight="1" spans="1:2">
      <c r="A103" s="81">
        <f t="shared" si="3"/>
        <v>10</v>
      </c>
      <c r="B103" s="81"/>
    </row>
    <row r="104" ht="15" customHeight="1" spans="1:2">
      <c r="A104" s="81">
        <f t="shared" si="3"/>
        <v>11</v>
      </c>
      <c r="B104" s="81"/>
    </row>
    <row r="105" ht="15" customHeight="1" spans="1:2">
      <c r="A105" s="81">
        <f t="shared" si="3"/>
        <v>12</v>
      </c>
      <c r="B105" s="81"/>
    </row>
    <row r="106" ht="15" customHeight="1" spans="1:2">
      <c r="A106" s="81">
        <f t="shared" si="3"/>
        <v>13</v>
      </c>
      <c r="B106" s="81"/>
    </row>
    <row r="107" ht="15" customHeight="1" spans="1:2">
      <c r="A107" s="81">
        <f t="shared" si="3"/>
        <v>14</v>
      </c>
      <c r="B107" s="81"/>
    </row>
    <row r="108" ht="15" customHeight="1" spans="1:2">
      <c r="A108" s="81">
        <f t="shared" si="3"/>
        <v>15</v>
      </c>
      <c r="B108" s="81"/>
    </row>
    <row r="109" ht="15" customHeight="1" spans="1:2">
      <c r="A109" s="81">
        <f t="shared" si="3"/>
        <v>16</v>
      </c>
      <c r="B109" s="81"/>
    </row>
    <row r="110" ht="15" customHeight="1" spans="1:2">
      <c r="A110" s="81">
        <f t="shared" si="3"/>
        <v>17</v>
      </c>
      <c r="B110" s="81"/>
    </row>
    <row r="111" ht="15" customHeight="1" spans="1:2">
      <c r="A111" s="81">
        <f t="shared" si="3"/>
        <v>18</v>
      </c>
      <c r="B111" s="81"/>
    </row>
    <row r="112" ht="15" customHeight="1" spans="1:2">
      <c r="A112" s="81">
        <f t="shared" si="3"/>
        <v>19</v>
      </c>
      <c r="B112" s="81"/>
    </row>
    <row r="113" ht="15" customHeight="1" spans="1:2">
      <c r="A113" s="81">
        <f t="shared" si="3"/>
        <v>20</v>
      </c>
      <c r="B113" s="81"/>
    </row>
    <row r="114" ht="15" customHeight="1" spans="1:2">
      <c r="A114" s="81">
        <f t="shared" si="3"/>
        <v>21</v>
      </c>
      <c r="B114" s="81"/>
    </row>
    <row r="115" ht="15" customHeight="1" spans="1:2">
      <c r="A115" s="81">
        <f t="shared" si="3"/>
        <v>22</v>
      </c>
      <c r="B115" s="81"/>
    </row>
    <row r="116" ht="15" customHeight="1" spans="1:2">
      <c r="A116" s="81">
        <f t="shared" si="3"/>
        <v>23</v>
      </c>
      <c r="B116" s="81"/>
    </row>
    <row r="117" ht="15" customHeight="1" spans="1:2">
      <c r="A117" s="81">
        <f t="shared" si="3"/>
        <v>24</v>
      </c>
      <c r="B117" s="81"/>
    </row>
    <row r="118" ht="15" customHeight="1" spans="1:2">
      <c r="A118" s="81">
        <f t="shared" si="3"/>
        <v>25</v>
      </c>
      <c r="B118" s="81"/>
    </row>
    <row r="119" ht="15" customHeight="1" spans="1:2">
      <c r="A119" s="81">
        <f t="shared" si="3"/>
        <v>26</v>
      </c>
      <c r="B119" s="81"/>
    </row>
    <row r="120" ht="15" customHeight="1" spans="1:2">
      <c r="A120" s="81">
        <f t="shared" si="3"/>
        <v>27</v>
      </c>
      <c r="B120" s="81"/>
    </row>
    <row r="121" ht="15" customHeight="1" spans="1:2">
      <c r="A121" s="81">
        <f t="shared" si="3"/>
        <v>28</v>
      </c>
      <c r="B121" s="81"/>
    </row>
    <row r="122" ht="15" customHeight="1" spans="1:2">
      <c r="A122" s="81">
        <f t="shared" si="3"/>
        <v>29</v>
      </c>
      <c r="B122" s="81"/>
    </row>
    <row r="123" ht="15" customHeight="1" spans="1:2">
      <c r="A123" s="81">
        <f t="shared" si="3"/>
        <v>30</v>
      </c>
      <c r="B123" s="81"/>
    </row>
    <row r="124" ht="15" customHeight="1" spans="1:2">
      <c r="A124" s="81">
        <f t="shared" si="3"/>
        <v>31</v>
      </c>
      <c r="B124" s="81"/>
    </row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</sheetData>
  <mergeCells count="64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14:I14"/>
    <mergeCell ref="C21:I21"/>
    <mergeCell ref="C23:I23"/>
    <mergeCell ref="C24:I24"/>
    <mergeCell ref="C25:I25"/>
    <mergeCell ref="C26:I26"/>
    <mergeCell ref="C27:I27"/>
    <mergeCell ref="C28:I28"/>
    <mergeCell ref="C29:I29"/>
    <mergeCell ref="C30:I30"/>
    <mergeCell ref="C31:G31"/>
    <mergeCell ref="C32:G32"/>
    <mergeCell ref="C33:G33"/>
    <mergeCell ref="C35:I35"/>
    <mergeCell ref="J35:K35"/>
    <mergeCell ref="C37:I37"/>
    <mergeCell ref="J37:K37"/>
    <mergeCell ref="C38:I38"/>
    <mergeCell ref="J38:K38"/>
    <mergeCell ref="C39:I39"/>
    <mergeCell ref="J39:K39"/>
    <mergeCell ref="C41:I41"/>
    <mergeCell ref="C43:I43"/>
    <mergeCell ref="C44:I44"/>
    <mergeCell ref="C45:I45"/>
    <mergeCell ref="C46:I46"/>
    <mergeCell ref="C48:I48"/>
    <mergeCell ref="C49:I49"/>
    <mergeCell ref="C52:I52"/>
    <mergeCell ref="J52:K52"/>
    <mergeCell ref="C54:I54"/>
    <mergeCell ref="J54:K54"/>
    <mergeCell ref="C56:G56"/>
    <mergeCell ref="J56:K56"/>
    <mergeCell ref="C58:G58"/>
    <mergeCell ref="J58:K58"/>
    <mergeCell ref="C59:G59"/>
    <mergeCell ref="J59:K59"/>
    <mergeCell ref="C60:L60"/>
    <mergeCell ref="C62:I62"/>
    <mergeCell ref="J62:K62"/>
    <mergeCell ref="C64:I64"/>
    <mergeCell ref="J64:K64"/>
    <mergeCell ref="A23:A28"/>
    <mergeCell ref="A31:A33"/>
    <mergeCell ref="B23:B28"/>
    <mergeCell ref="B31:B33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D10 D11 D12 D16 D17 D18:D19">
      <formula1>$A$93:$A$105</formula1>
    </dataValidation>
    <dataValidation type="list" allowBlank="1" showInputMessage="1" showErrorMessage="1" sqref="F10 F11 F12 F16 F17 F18 F19">
      <formula1>$A$93:$A$124</formula1>
    </dataValidation>
    <dataValidation type="list" allowBlank="1" showInputMessage="1" showErrorMessage="1" sqref="H16 H17 H18 H19">
      <formula1>$A$91:$A$92</formula1>
    </dataValidation>
    <dataValidation type="list" allowBlank="1" showInputMessage="1" showErrorMessage="1" sqref="H58 H59">
      <formula1>$C$90:$C$93</formula1>
    </dataValidation>
    <dataValidation type="list" allowBlank="1" showInputMessage="1" showErrorMessage="1" sqref="I58 I59">
      <formula1>$D$90:$D$92</formula1>
    </dataValidation>
    <dataValidation type="list" allowBlank="1" showInputMessage="1" showErrorMessage="1" sqref="C18:C19">
      <formula1>$E$90:$E$93</formula1>
    </dataValidation>
    <dataValidation type="list" allowBlank="1" showInputMessage="1" showErrorMessage="1" sqref="H31:H33">
      <formula1>$B$91:$B$93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2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179"/>
  <sheetViews>
    <sheetView showGridLines="0" workbookViewId="0">
      <pane ySplit="8" topLeftCell="A9" activePane="bottomLeft" state="frozen"/>
      <selection/>
      <selection pane="bottomLeft" activeCell="I3" sqref="I3:J3"/>
    </sheetView>
  </sheetViews>
  <sheetFormatPr defaultColWidth="9.125" defaultRowHeight="11.25"/>
  <cols>
    <col min="1" max="1" width="4.75" style="4" customWidth="1"/>
    <col min="2" max="2" width="21.875" style="4" customWidth="1"/>
    <col min="3" max="3" width="14.75" style="4" customWidth="1"/>
    <col min="4" max="4" width="4.25" style="4" customWidth="1"/>
    <col min="5" max="5" width="6.125" style="4" customWidth="1"/>
    <col min="6" max="8" width="4.25" style="4" customWidth="1"/>
    <col min="9" max="9" width="13.125" style="4" customWidth="1"/>
    <col min="10" max="11" width="5.25" style="5" customWidth="1"/>
    <col min="12" max="12" width="5.75" style="5" customWidth="1"/>
    <col min="13" max="13" width="10" style="4" customWidth="1"/>
    <col min="14" max="14" width="10.75" style="6" customWidth="1"/>
    <col min="15" max="15" width="17.75" style="4" customWidth="1"/>
    <col min="16" max="16384" width="9.125" style="4"/>
  </cols>
  <sheetData>
    <row r="1" s="1" customFormat="1" ht="42.75" customHeight="1" spans="1:1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4"/>
      <c r="O1" s="7"/>
    </row>
    <row r="2" s="2" customFormat="1" ht="28.5" customHeight="1" spans="1:15">
      <c r="A2" s="8" t="s">
        <v>16</v>
      </c>
      <c r="B2" s="8"/>
      <c r="C2" s="9" t="s">
        <v>17</v>
      </c>
      <c r="D2" s="9"/>
      <c r="E2" s="9"/>
      <c r="F2" s="10" t="s">
        <v>18</v>
      </c>
      <c r="G2" s="11"/>
      <c r="H2" s="11"/>
      <c r="I2" s="85" t="s">
        <v>19</v>
      </c>
      <c r="J2" s="85"/>
      <c r="K2" s="86"/>
      <c r="L2" s="87" t="s">
        <v>20</v>
      </c>
      <c r="M2" s="87"/>
      <c r="N2" s="88" t="s">
        <v>21</v>
      </c>
      <c r="O2" s="89"/>
    </row>
    <row r="3" s="2" customFormat="1" ht="15" customHeight="1" spans="1:17">
      <c r="A3" s="8" t="s">
        <v>22</v>
      </c>
      <c r="B3" s="8"/>
      <c r="C3" s="12" t="s">
        <v>23</v>
      </c>
      <c r="D3" s="12"/>
      <c r="E3" s="12"/>
      <c r="F3" s="10" t="s">
        <v>24</v>
      </c>
      <c r="G3" s="11"/>
      <c r="H3" s="11"/>
      <c r="I3" s="85" t="s">
        <v>25</v>
      </c>
      <c r="J3" s="85"/>
      <c r="K3" s="86"/>
      <c r="L3" s="87" t="s">
        <v>26</v>
      </c>
      <c r="M3" s="87"/>
      <c r="N3" s="88" t="s">
        <v>27</v>
      </c>
      <c r="O3" s="89"/>
      <c r="Q3" s="182"/>
    </row>
    <row r="4" s="2" customFormat="1" ht="15" customHeight="1" spans="1:15">
      <c r="A4" s="8" t="s">
        <v>28</v>
      </c>
      <c r="B4" s="8"/>
      <c r="C4" s="13" t="s">
        <v>29</v>
      </c>
      <c r="D4" s="13"/>
      <c r="E4" s="13"/>
      <c r="F4" s="14"/>
      <c r="G4" s="11"/>
      <c r="H4" s="15"/>
      <c r="I4" s="15"/>
      <c r="J4" s="15"/>
      <c r="K4" s="15"/>
      <c r="L4" s="87" t="s">
        <v>30</v>
      </c>
      <c r="M4" s="87"/>
      <c r="N4" s="88"/>
      <c r="O4" s="89"/>
    </row>
    <row r="5" ht="9.95" customHeight="1" spans="1:15">
      <c r="A5" s="16"/>
      <c r="B5" s="16"/>
      <c r="C5" s="16"/>
      <c r="D5" s="16"/>
      <c r="E5" s="16"/>
      <c r="F5" s="16"/>
      <c r="G5" s="17"/>
      <c r="H5" s="16"/>
      <c r="I5" s="16"/>
      <c r="M5" s="16"/>
      <c r="N5" s="90"/>
      <c r="O5" s="16"/>
    </row>
    <row r="6" ht="48" customHeight="1" spans="1:15">
      <c r="A6" s="18" t="s">
        <v>31</v>
      </c>
      <c r="B6" s="19" t="s">
        <v>32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91"/>
      <c r="O6" s="92"/>
    </row>
    <row r="7" ht="15.95" customHeight="1" spans="1:15">
      <c r="A7" s="20" t="s">
        <v>33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 t="s">
        <v>34</v>
      </c>
      <c r="N7" s="93"/>
      <c r="O7" s="94"/>
    </row>
    <row r="8" ht="15.95" customHeight="1" spans="1:15">
      <c r="A8" s="22" t="s">
        <v>35</v>
      </c>
      <c r="B8" s="23" t="s">
        <v>33</v>
      </c>
      <c r="C8" s="24" t="s">
        <v>36</v>
      </c>
      <c r="D8" s="23"/>
      <c r="E8" s="23"/>
      <c r="F8" s="23"/>
      <c r="G8" s="23"/>
      <c r="H8" s="23"/>
      <c r="I8" s="23"/>
      <c r="J8" s="23" t="s">
        <v>37</v>
      </c>
      <c r="K8" s="23" t="s">
        <v>38</v>
      </c>
      <c r="L8" s="23" t="s">
        <v>39</v>
      </c>
      <c r="M8" s="23" t="s">
        <v>40</v>
      </c>
      <c r="N8" s="95" t="s">
        <v>41</v>
      </c>
      <c r="O8" s="96" t="s">
        <v>42</v>
      </c>
    </row>
    <row r="9" s="3" customFormat="1" ht="15.95" customHeight="1" spans="1:15">
      <c r="A9" s="25" t="s">
        <v>43</v>
      </c>
      <c r="B9" s="26" t="s">
        <v>44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97"/>
      <c r="O9" s="98"/>
    </row>
    <row r="10" ht="76" customHeight="1" spans="1:15">
      <c r="A10" s="29" t="s">
        <v>45</v>
      </c>
      <c r="B10" s="30" t="s">
        <v>46</v>
      </c>
      <c r="C10" s="31" t="s">
        <v>47</v>
      </c>
      <c r="D10" s="32">
        <v>2</v>
      </c>
      <c r="E10" s="31" t="s">
        <v>48</v>
      </c>
      <c r="F10" s="32">
        <v>22</v>
      </c>
      <c r="G10" s="31" t="s">
        <v>49</v>
      </c>
      <c r="H10" s="32">
        <v>2</v>
      </c>
      <c r="I10" s="31" t="s">
        <v>50</v>
      </c>
      <c r="J10" s="99">
        <v>9</v>
      </c>
      <c r="K10" s="31">
        <v>2</v>
      </c>
      <c r="L10" s="100" t="s">
        <v>51</v>
      </c>
      <c r="M10" s="101">
        <v>717</v>
      </c>
      <c r="N10" s="102">
        <f>J10*K10*M10</f>
        <v>12906</v>
      </c>
      <c r="O10" s="103" t="s">
        <v>52</v>
      </c>
    </row>
    <row r="11" ht="15.95" customHeight="1" spans="1:15">
      <c r="A11" s="29" t="s">
        <v>53</v>
      </c>
      <c r="B11" s="206" t="s">
        <v>54</v>
      </c>
      <c r="C11" s="149" t="s">
        <v>55</v>
      </c>
      <c r="D11" s="184">
        <v>2</v>
      </c>
      <c r="E11" s="149" t="s">
        <v>48</v>
      </c>
      <c r="F11" s="184">
        <v>21</v>
      </c>
      <c r="G11" s="149" t="s">
        <v>49</v>
      </c>
      <c r="H11" s="184">
        <v>1</v>
      </c>
      <c r="I11" s="149" t="s">
        <v>50</v>
      </c>
      <c r="J11" s="192">
        <v>1</v>
      </c>
      <c r="K11" s="149">
        <v>1</v>
      </c>
      <c r="L11" s="193" t="s">
        <v>51</v>
      </c>
      <c r="M11" s="152">
        <v>500</v>
      </c>
      <c r="N11" s="153">
        <f>J11*K11*M11</f>
        <v>500</v>
      </c>
      <c r="O11" s="232" t="s">
        <v>56</v>
      </c>
    </row>
    <row r="12" ht="15.95" customHeight="1" spans="1:15">
      <c r="A12" s="33" t="s">
        <v>60</v>
      </c>
      <c r="B12" s="34"/>
      <c r="C12" s="34"/>
      <c r="D12" s="34"/>
      <c r="E12" s="34"/>
      <c r="F12" s="34"/>
      <c r="G12" s="34"/>
      <c r="H12" s="34"/>
      <c r="I12" s="34"/>
      <c r="J12" s="104"/>
      <c r="K12" s="104"/>
      <c r="L12" s="104"/>
      <c r="M12" s="105"/>
      <c r="N12" s="106">
        <f>SUM(N10:N11)</f>
        <v>13406</v>
      </c>
      <c r="O12" s="107"/>
    </row>
    <row r="13" ht="15.95" customHeight="1" spans="1:15">
      <c r="A13" s="35" t="s">
        <v>35</v>
      </c>
      <c r="B13" s="36" t="s">
        <v>33</v>
      </c>
      <c r="C13" s="37" t="s">
        <v>36</v>
      </c>
      <c r="D13" s="36"/>
      <c r="E13" s="36"/>
      <c r="F13" s="36"/>
      <c r="G13" s="36"/>
      <c r="H13" s="36"/>
      <c r="I13" s="36"/>
      <c r="J13" s="36" t="s">
        <v>61</v>
      </c>
      <c r="K13" s="36" t="s">
        <v>62</v>
      </c>
      <c r="L13" s="108" t="s">
        <v>39</v>
      </c>
      <c r="M13" s="109" t="s">
        <v>40</v>
      </c>
      <c r="N13" s="110" t="s">
        <v>63</v>
      </c>
      <c r="O13" s="111" t="s">
        <v>42</v>
      </c>
    </row>
    <row r="14" ht="15.95" customHeight="1" spans="1:15">
      <c r="A14" s="38" t="s">
        <v>64</v>
      </c>
      <c r="B14" s="39" t="s">
        <v>65</v>
      </c>
      <c r="C14" s="39"/>
      <c r="D14" s="39"/>
      <c r="E14" s="39"/>
      <c r="F14" s="39"/>
      <c r="G14" s="39"/>
      <c r="H14" s="39"/>
      <c r="I14" s="39"/>
      <c r="J14" s="112"/>
      <c r="K14" s="112"/>
      <c r="L14" s="112"/>
      <c r="M14" s="113"/>
      <c r="N14" s="114"/>
      <c r="O14" s="115"/>
    </row>
    <row r="15" ht="30" customHeight="1" spans="1:15">
      <c r="A15" s="40" t="s">
        <v>66</v>
      </c>
      <c r="B15" s="41" t="s">
        <v>67</v>
      </c>
      <c r="C15" s="42" t="s">
        <v>68</v>
      </c>
      <c r="D15" s="43">
        <v>2</v>
      </c>
      <c r="E15" s="44" t="s">
        <v>48</v>
      </c>
      <c r="F15" s="43">
        <v>22</v>
      </c>
      <c r="G15" s="44" t="s">
        <v>49</v>
      </c>
      <c r="H15" s="43" t="s">
        <v>50</v>
      </c>
      <c r="I15" s="44" t="s">
        <v>69</v>
      </c>
      <c r="J15" s="116">
        <v>7</v>
      </c>
      <c r="K15" s="116">
        <v>1</v>
      </c>
      <c r="L15" s="117" t="s">
        <v>70</v>
      </c>
      <c r="M15" s="118">
        <v>65</v>
      </c>
      <c r="N15" s="119">
        <f t="shared" ref="N15:N17" si="0">J15*K15*M15</f>
        <v>455</v>
      </c>
      <c r="O15" s="120" t="s">
        <v>71</v>
      </c>
    </row>
    <row r="16" ht="30" customHeight="1" spans="1:15">
      <c r="A16" s="40" t="s">
        <v>72</v>
      </c>
      <c r="B16" s="46" t="s">
        <v>73</v>
      </c>
      <c r="C16" s="207" t="s">
        <v>74</v>
      </c>
      <c r="D16" s="48">
        <v>2</v>
      </c>
      <c r="E16" s="49" t="s">
        <v>48</v>
      </c>
      <c r="F16" s="48">
        <v>22</v>
      </c>
      <c r="G16" s="49" t="s">
        <v>49</v>
      </c>
      <c r="H16" s="48" t="s">
        <v>50</v>
      </c>
      <c r="I16" s="49" t="s">
        <v>69</v>
      </c>
      <c r="J16" s="121">
        <v>2</v>
      </c>
      <c r="K16" s="121">
        <v>1</v>
      </c>
      <c r="L16" s="122" t="s">
        <v>70</v>
      </c>
      <c r="M16" s="123">
        <v>280</v>
      </c>
      <c r="N16" s="119">
        <f t="shared" si="0"/>
        <v>560</v>
      </c>
      <c r="O16" s="125" t="s">
        <v>75</v>
      </c>
    </row>
    <row r="17" ht="30" customHeight="1" spans="1:15">
      <c r="A17" s="40" t="s">
        <v>76</v>
      </c>
      <c r="B17" s="61" t="s">
        <v>73</v>
      </c>
      <c r="C17" s="208" t="s">
        <v>74</v>
      </c>
      <c r="D17" s="209">
        <v>2</v>
      </c>
      <c r="E17" s="210" t="s">
        <v>48</v>
      </c>
      <c r="F17" s="209">
        <v>23</v>
      </c>
      <c r="G17" s="210" t="s">
        <v>49</v>
      </c>
      <c r="H17" s="209" t="s">
        <v>50</v>
      </c>
      <c r="I17" s="210" t="s">
        <v>69</v>
      </c>
      <c r="J17" s="233">
        <v>9</v>
      </c>
      <c r="K17" s="233">
        <v>1</v>
      </c>
      <c r="L17" s="234" t="s">
        <v>70</v>
      </c>
      <c r="M17" s="235">
        <v>298</v>
      </c>
      <c r="N17" s="119">
        <f t="shared" si="0"/>
        <v>2682</v>
      </c>
      <c r="O17" s="236" t="s">
        <v>77</v>
      </c>
    </row>
    <row r="18" ht="30" customHeight="1" spans="1:15">
      <c r="A18" s="45" t="s">
        <v>78</v>
      </c>
      <c r="B18" s="46" t="s">
        <v>73</v>
      </c>
      <c r="C18" s="47" t="s">
        <v>74</v>
      </c>
      <c r="D18" s="48">
        <v>2</v>
      </c>
      <c r="E18" s="49" t="s">
        <v>48</v>
      </c>
      <c r="F18" s="48">
        <v>24</v>
      </c>
      <c r="G18" s="49" t="s">
        <v>49</v>
      </c>
      <c r="H18" s="48" t="s">
        <v>50</v>
      </c>
      <c r="I18" s="49" t="s">
        <v>69</v>
      </c>
      <c r="J18" s="121">
        <v>1</v>
      </c>
      <c r="K18" s="121">
        <v>1</v>
      </c>
      <c r="L18" s="122" t="s">
        <v>70</v>
      </c>
      <c r="M18" s="123">
        <v>300</v>
      </c>
      <c r="N18" s="124">
        <f>J18*K18*M18</f>
        <v>300</v>
      </c>
      <c r="O18" s="125" t="s">
        <v>77</v>
      </c>
    </row>
    <row r="19" ht="15.95" customHeight="1" spans="1:15">
      <c r="A19" s="50" t="s">
        <v>60</v>
      </c>
      <c r="B19" s="51"/>
      <c r="C19" s="51"/>
      <c r="D19" s="51"/>
      <c r="E19" s="51"/>
      <c r="F19" s="51"/>
      <c r="G19" s="51"/>
      <c r="H19" s="51"/>
      <c r="I19" s="51"/>
      <c r="J19" s="126"/>
      <c r="K19" s="126"/>
      <c r="L19" s="126"/>
      <c r="M19" s="127"/>
      <c r="N19" s="128">
        <f>SUM(N15:N18)</f>
        <v>3997</v>
      </c>
      <c r="O19" s="129"/>
    </row>
    <row r="20" ht="15.95" customHeight="1" spans="1:15">
      <c r="A20" s="52" t="s">
        <v>35</v>
      </c>
      <c r="B20" s="21" t="s">
        <v>33</v>
      </c>
      <c r="C20" s="53" t="s">
        <v>36</v>
      </c>
      <c r="D20" s="21"/>
      <c r="E20" s="21"/>
      <c r="F20" s="21"/>
      <c r="G20" s="21"/>
      <c r="H20" s="21"/>
      <c r="I20" s="21"/>
      <c r="J20" s="21" t="s">
        <v>61</v>
      </c>
      <c r="K20" s="21" t="s">
        <v>79</v>
      </c>
      <c r="L20" s="130" t="s">
        <v>39</v>
      </c>
      <c r="M20" s="131" t="s">
        <v>40</v>
      </c>
      <c r="N20" s="93" t="s">
        <v>63</v>
      </c>
      <c r="O20" s="132" t="s">
        <v>42</v>
      </c>
    </row>
    <row r="21" ht="15.95" customHeight="1" spans="1:15">
      <c r="A21" s="54" t="s">
        <v>80</v>
      </c>
      <c r="B21" s="55" t="s">
        <v>7</v>
      </c>
      <c r="C21" s="55"/>
      <c r="D21" s="55"/>
      <c r="E21" s="55"/>
      <c r="F21" s="55"/>
      <c r="G21" s="55"/>
      <c r="H21" s="55"/>
      <c r="I21" s="55"/>
      <c r="J21" s="133"/>
      <c r="K21" s="133"/>
      <c r="L21" s="133"/>
      <c r="M21" s="134"/>
      <c r="N21" s="135"/>
      <c r="O21" s="136"/>
    </row>
    <row r="22" ht="26" customHeight="1" spans="1:15">
      <c r="A22" s="211" t="s">
        <v>81</v>
      </c>
      <c r="B22" s="212" t="s">
        <v>82</v>
      </c>
      <c r="C22" s="79" t="s">
        <v>83</v>
      </c>
      <c r="D22" s="80"/>
      <c r="E22" s="80"/>
      <c r="F22" s="80"/>
      <c r="G22" s="80"/>
      <c r="H22" s="80"/>
      <c r="I22" s="178"/>
      <c r="J22" s="121">
        <v>2</v>
      </c>
      <c r="K22" s="121">
        <v>2</v>
      </c>
      <c r="L22" s="122" t="s">
        <v>84</v>
      </c>
      <c r="M22" s="123">
        <v>300</v>
      </c>
      <c r="N22" s="124">
        <f t="shared" ref="N22:N32" si="1">J22*K22*M22</f>
        <v>1200</v>
      </c>
      <c r="O22" s="125" t="s">
        <v>85</v>
      </c>
    </row>
    <row r="23" ht="28" customHeight="1" spans="1:15">
      <c r="A23" s="213"/>
      <c r="B23" s="214"/>
      <c r="C23" s="79" t="s">
        <v>83</v>
      </c>
      <c r="D23" s="80"/>
      <c r="E23" s="80"/>
      <c r="F23" s="80"/>
      <c r="G23" s="80"/>
      <c r="H23" s="80"/>
      <c r="I23" s="178"/>
      <c r="J23" s="121">
        <v>2</v>
      </c>
      <c r="K23" s="121">
        <v>1</v>
      </c>
      <c r="L23" s="122" t="s">
        <v>84</v>
      </c>
      <c r="M23" s="123">
        <v>300</v>
      </c>
      <c r="N23" s="124">
        <f t="shared" si="1"/>
        <v>600</v>
      </c>
      <c r="O23" s="125" t="s">
        <v>86</v>
      </c>
    </row>
    <row r="24" ht="24" customHeight="1" spans="1:15">
      <c r="A24" s="213"/>
      <c r="B24" s="214"/>
      <c r="C24" s="79" t="s">
        <v>83</v>
      </c>
      <c r="D24" s="80"/>
      <c r="E24" s="80"/>
      <c r="F24" s="80"/>
      <c r="G24" s="80"/>
      <c r="H24" s="80"/>
      <c r="I24" s="178"/>
      <c r="J24" s="121">
        <v>2</v>
      </c>
      <c r="K24" s="121">
        <v>2</v>
      </c>
      <c r="L24" s="122" t="s">
        <v>84</v>
      </c>
      <c r="M24" s="123">
        <v>280</v>
      </c>
      <c r="N24" s="124">
        <f t="shared" si="1"/>
        <v>1120</v>
      </c>
      <c r="O24" s="125" t="s">
        <v>87</v>
      </c>
    </row>
    <row r="25" ht="61" customHeight="1" spans="1:15">
      <c r="A25" s="213"/>
      <c r="B25" s="214"/>
      <c r="C25" s="215" t="s">
        <v>88</v>
      </c>
      <c r="D25" s="216"/>
      <c r="E25" s="216"/>
      <c r="F25" s="216"/>
      <c r="G25" s="216"/>
      <c r="H25" s="216"/>
      <c r="I25" s="237"/>
      <c r="J25" s="238">
        <v>3</v>
      </c>
      <c r="K25" s="233">
        <v>1</v>
      </c>
      <c r="L25" s="239" t="s">
        <v>84</v>
      </c>
      <c r="M25" s="235">
        <v>450</v>
      </c>
      <c r="N25" s="240">
        <f t="shared" si="1"/>
        <v>1350</v>
      </c>
      <c r="O25" s="241" t="s">
        <v>89</v>
      </c>
    </row>
    <row r="26" ht="41" customHeight="1" spans="1:15">
      <c r="A26" s="213"/>
      <c r="B26" s="214"/>
      <c r="C26" s="217" t="s">
        <v>90</v>
      </c>
      <c r="D26" s="218"/>
      <c r="E26" s="218"/>
      <c r="F26" s="218"/>
      <c r="G26" s="218"/>
      <c r="H26" s="218"/>
      <c r="I26" s="242"/>
      <c r="J26" s="150">
        <v>1</v>
      </c>
      <c r="K26" s="150">
        <v>1</v>
      </c>
      <c r="L26" s="151" t="s">
        <v>84</v>
      </c>
      <c r="M26" s="152">
        <v>670</v>
      </c>
      <c r="N26" s="153">
        <f t="shared" si="1"/>
        <v>670</v>
      </c>
      <c r="O26" s="125" t="s">
        <v>91</v>
      </c>
    </row>
    <row r="27" ht="76" customHeight="1" spans="1:15">
      <c r="A27" s="213"/>
      <c r="B27" s="214"/>
      <c r="C27" s="217" t="s">
        <v>92</v>
      </c>
      <c r="D27" s="218"/>
      <c r="E27" s="218"/>
      <c r="F27" s="218"/>
      <c r="G27" s="218"/>
      <c r="H27" s="218"/>
      <c r="I27" s="242"/>
      <c r="J27" s="150">
        <v>6</v>
      </c>
      <c r="K27" s="150">
        <v>1</v>
      </c>
      <c r="L27" s="151" t="s">
        <v>84</v>
      </c>
      <c r="M27" s="152">
        <v>450</v>
      </c>
      <c r="N27" s="153">
        <f t="shared" si="1"/>
        <v>2700</v>
      </c>
      <c r="O27" s="125" t="s">
        <v>93</v>
      </c>
    </row>
    <row r="28" ht="81" customHeight="1" spans="1:15">
      <c r="A28" s="46" t="s">
        <v>94</v>
      </c>
      <c r="B28" s="219" t="s">
        <v>95</v>
      </c>
      <c r="C28" s="217" t="s">
        <v>96</v>
      </c>
      <c r="D28" s="218"/>
      <c r="E28" s="218"/>
      <c r="F28" s="218"/>
      <c r="G28" s="218"/>
      <c r="H28" s="218"/>
      <c r="I28" s="242"/>
      <c r="J28" s="150">
        <v>1</v>
      </c>
      <c r="K28" s="150">
        <v>1</v>
      </c>
      <c r="L28" s="151" t="s">
        <v>97</v>
      </c>
      <c r="M28" s="152">
        <v>1000</v>
      </c>
      <c r="N28" s="153">
        <f t="shared" si="1"/>
        <v>1000</v>
      </c>
      <c r="O28" s="154" t="s">
        <v>98</v>
      </c>
    </row>
    <row r="29" ht="30" customHeight="1" spans="1:15">
      <c r="A29" s="46" t="s">
        <v>99</v>
      </c>
      <c r="B29" s="56" t="s">
        <v>100</v>
      </c>
      <c r="C29" s="57" t="s">
        <v>101</v>
      </c>
      <c r="D29" s="58"/>
      <c r="E29" s="58"/>
      <c r="F29" s="58"/>
      <c r="G29" s="58"/>
      <c r="H29" s="58"/>
      <c r="I29" s="137"/>
      <c r="J29" s="138"/>
      <c r="K29" s="139"/>
      <c r="L29" s="140" t="s">
        <v>84</v>
      </c>
      <c r="M29" s="141"/>
      <c r="N29" s="142">
        <f t="shared" si="1"/>
        <v>0</v>
      </c>
      <c r="O29" s="143" t="s">
        <v>102</v>
      </c>
    </row>
    <row r="30" ht="15.95" customHeight="1" spans="1:15">
      <c r="A30" s="46" t="s">
        <v>103</v>
      </c>
      <c r="B30" s="41" t="s">
        <v>104</v>
      </c>
      <c r="C30" s="59" t="s">
        <v>105</v>
      </c>
      <c r="D30" s="59"/>
      <c r="E30" s="59"/>
      <c r="F30" s="59"/>
      <c r="G30" s="59"/>
      <c r="H30" s="60" t="s">
        <v>106</v>
      </c>
      <c r="I30" s="31" t="s">
        <v>107</v>
      </c>
      <c r="J30" s="144"/>
      <c r="K30" s="144"/>
      <c r="L30" s="145" t="s">
        <v>108</v>
      </c>
      <c r="M30" s="146"/>
      <c r="N30" s="147">
        <f t="shared" si="1"/>
        <v>0</v>
      </c>
      <c r="O30" s="148"/>
    </row>
    <row r="31" ht="15.95" customHeight="1" spans="1:15">
      <c r="A31" s="46"/>
      <c r="B31" s="61"/>
      <c r="C31" s="62" t="s">
        <v>109</v>
      </c>
      <c r="D31" s="62"/>
      <c r="E31" s="62"/>
      <c r="F31" s="62"/>
      <c r="G31" s="62"/>
      <c r="H31" s="60" t="s">
        <v>110</v>
      </c>
      <c r="I31" s="149" t="s">
        <v>107</v>
      </c>
      <c r="J31" s="150"/>
      <c r="K31" s="150"/>
      <c r="L31" s="151" t="s">
        <v>108</v>
      </c>
      <c r="M31" s="152"/>
      <c r="N31" s="153">
        <f t="shared" si="1"/>
        <v>0</v>
      </c>
      <c r="O31" s="154"/>
    </row>
    <row r="32" ht="15.95" customHeight="1" spans="1:15">
      <c r="A32" s="46"/>
      <c r="B32" s="63"/>
      <c r="C32" s="64" t="s">
        <v>111</v>
      </c>
      <c r="D32" s="64"/>
      <c r="E32" s="64"/>
      <c r="F32" s="64"/>
      <c r="G32" s="64"/>
      <c r="H32" s="60" t="s">
        <v>110</v>
      </c>
      <c r="I32" s="155" t="s">
        <v>107</v>
      </c>
      <c r="J32" s="138"/>
      <c r="K32" s="138"/>
      <c r="L32" s="140" t="s">
        <v>108</v>
      </c>
      <c r="M32" s="156"/>
      <c r="N32" s="157">
        <f t="shared" si="1"/>
        <v>0</v>
      </c>
      <c r="O32" s="158"/>
    </row>
    <row r="33" ht="15.95" customHeight="1" spans="1:15">
      <c r="A33" s="50" t="s">
        <v>60</v>
      </c>
      <c r="B33" s="51"/>
      <c r="C33" s="51"/>
      <c r="D33" s="51"/>
      <c r="E33" s="51"/>
      <c r="F33" s="51"/>
      <c r="G33" s="51"/>
      <c r="H33" s="51"/>
      <c r="I33" s="51"/>
      <c r="J33" s="126"/>
      <c r="K33" s="126"/>
      <c r="L33" s="126"/>
      <c r="M33" s="127"/>
      <c r="N33" s="128">
        <f>SUM(N22:N32)</f>
        <v>8640</v>
      </c>
      <c r="O33" s="129"/>
    </row>
    <row r="34" ht="15.95" customHeight="1" spans="1:15">
      <c r="A34" s="52" t="s">
        <v>35</v>
      </c>
      <c r="B34" s="21" t="s">
        <v>33</v>
      </c>
      <c r="C34" s="53" t="s">
        <v>36</v>
      </c>
      <c r="D34" s="21"/>
      <c r="E34" s="21"/>
      <c r="F34" s="21"/>
      <c r="G34" s="21"/>
      <c r="H34" s="21"/>
      <c r="I34" s="21"/>
      <c r="J34" s="130" t="s">
        <v>37</v>
      </c>
      <c r="K34" s="53"/>
      <c r="L34" s="130" t="s">
        <v>39</v>
      </c>
      <c r="M34" s="131" t="s">
        <v>40</v>
      </c>
      <c r="N34" s="93" t="s">
        <v>63</v>
      </c>
      <c r="O34" s="132" t="s">
        <v>42</v>
      </c>
    </row>
    <row r="35" ht="15.95" customHeight="1" spans="1:15">
      <c r="A35" s="54" t="s">
        <v>112</v>
      </c>
      <c r="B35" s="55" t="s">
        <v>113</v>
      </c>
      <c r="C35" s="55"/>
      <c r="D35" s="55"/>
      <c r="E35" s="55"/>
      <c r="F35" s="55"/>
      <c r="G35" s="55"/>
      <c r="H35" s="55"/>
      <c r="I35" s="55"/>
      <c r="J35" s="133"/>
      <c r="K35" s="133"/>
      <c r="L35" s="133"/>
      <c r="M35" s="134"/>
      <c r="N35" s="135"/>
      <c r="O35" s="136"/>
    </row>
    <row r="36" ht="15.95" customHeight="1" spans="1:15">
      <c r="A36" s="65" t="s">
        <v>114</v>
      </c>
      <c r="B36" s="41" t="s">
        <v>115</v>
      </c>
      <c r="C36" s="66" t="s">
        <v>116</v>
      </c>
      <c r="D36" s="67"/>
      <c r="E36" s="67"/>
      <c r="F36" s="67"/>
      <c r="G36" s="67"/>
      <c r="H36" s="67"/>
      <c r="I36" s="159"/>
      <c r="J36" s="160">
        <v>9</v>
      </c>
      <c r="K36" s="161"/>
      <c r="L36" s="162" t="s">
        <v>70</v>
      </c>
      <c r="M36" s="118">
        <v>80</v>
      </c>
      <c r="N36" s="119">
        <f t="shared" ref="N36:N38" si="2">J36*M36</f>
        <v>720</v>
      </c>
      <c r="O36" s="148" t="s">
        <v>117</v>
      </c>
    </row>
    <row r="37" ht="42" customHeight="1" spans="1:15">
      <c r="A37" s="198" t="s">
        <v>118</v>
      </c>
      <c r="B37" s="199" t="s">
        <v>119</v>
      </c>
      <c r="C37" s="200" t="s">
        <v>120</v>
      </c>
      <c r="D37" s="201"/>
      <c r="E37" s="201"/>
      <c r="F37" s="201"/>
      <c r="G37" s="201"/>
      <c r="H37" s="201"/>
      <c r="I37" s="202"/>
      <c r="J37" s="203">
        <v>9</v>
      </c>
      <c r="K37" s="204"/>
      <c r="L37" s="151" t="s">
        <v>70</v>
      </c>
      <c r="M37" s="152">
        <v>350</v>
      </c>
      <c r="N37" s="119">
        <f t="shared" si="2"/>
        <v>3150</v>
      </c>
      <c r="O37" s="205" t="s">
        <v>121</v>
      </c>
    </row>
    <row r="38" ht="15.95" customHeight="1" spans="1:15">
      <c r="A38" s="198" t="s">
        <v>122</v>
      </c>
      <c r="B38" s="199" t="s">
        <v>123</v>
      </c>
      <c r="C38" s="200"/>
      <c r="D38" s="201"/>
      <c r="E38" s="201"/>
      <c r="F38" s="201"/>
      <c r="G38" s="201"/>
      <c r="H38" s="201"/>
      <c r="I38" s="202"/>
      <c r="J38" s="203">
        <v>3</v>
      </c>
      <c r="K38" s="204"/>
      <c r="L38" s="151" t="s">
        <v>124</v>
      </c>
      <c r="M38" s="152">
        <v>30</v>
      </c>
      <c r="N38" s="124">
        <f t="shared" si="2"/>
        <v>90</v>
      </c>
      <c r="O38" s="154" t="s">
        <v>125</v>
      </c>
    </row>
    <row r="39" ht="15.95" customHeight="1" spans="1:15">
      <c r="A39" s="50" t="s">
        <v>60</v>
      </c>
      <c r="B39" s="51"/>
      <c r="C39" s="51"/>
      <c r="D39" s="51"/>
      <c r="E39" s="51"/>
      <c r="F39" s="51"/>
      <c r="G39" s="51"/>
      <c r="H39" s="51"/>
      <c r="I39" s="51"/>
      <c r="J39" s="126"/>
      <c r="K39" s="126"/>
      <c r="L39" s="126"/>
      <c r="M39" s="127"/>
      <c r="N39" s="128">
        <f>SUM(N36:N38)</f>
        <v>3960</v>
      </c>
      <c r="O39" s="129"/>
    </row>
    <row r="40" ht="15.95" customHeight="1" spans="1:15">
      <c r="A40" s="52" t="s">
        <v>35</v>
      </c>
      <c r="B40" s="21" t="s">
        <v>33</v>
      </c>
      <c r="C40" s="53" t="s">
        <v>36</v>
      </c>
      <c r="D40" s="21"/>
      <c r="E40" s="21"/>
      <c r="F40" s="21"/>
      <c r="G40" s="21"/>
      <c r="H40" s="21"/>
      <c r="I40" s="21"/>
      <c r="J40" s="21" t="s">
        <v>61</v>
      </c>
      <c r="K40" s="21" t="s">
        <v>38</v>
      </c>
      <c r="L40" s="130" t="s">
        <v>39</v>
      </c>
      <c r="M40" s="131" t="s">
        <v>40</v>
      </c>
      <c r="N40" s="93" t="s">
        <v>63</v>
      </c>
      <c r="O40" s="132" t="s">
        <v>42</v>
      </c>
    </row>
    <row r="41" ht="15.95" customHeight="1" spans="1:15">
      <c r="A41" s="38" t="s">
        <v>126</v>
      </c>
      <c r="B41" s="39" t="s">
        <v>127</v>
      </c>
      <c r="C41" s="39"/>
      <c r="D41" s="39"/>
      <c r="E41" s="39"/>
      <c r="F41" s="39"/>
      <c r="G41" s="39"/>
      <c r="H41" s="39"/>
      <c r="I41" s="39"/>
      <c r="J41" s="112"/>
      <c r="K41" s="112"/>
      <c r="L41" s="112"/>
      <c r="M41" s="113"/>
      <c r="N41" s="114"/>
      <c r="O41" s="115"/>
    </row>
    <row r="42" ht="34" customHeight="1" spans="1:15">
      <c r="A42" s="40" t="s">
        <v>128</v>
      </c>
      <c r="B42" s="220" t="s">
        <v>129</v>
      </c>
      <c r="C42" s="160"/>
      <c r="D42" s="221"/>
      <c r="E42" s="221"/>
      <c r="F42" s="221"/>
      <c r="G42" s="221"/>
      <c r="H42" s="221"/>
      <c r="I42" s="161"/>
      <c r="J42" s="116">
        <v>3</v>
      </c>
      <c r="K42" s="116">
        <v>1</v>
      </c>
      <c r="L42" s="117" t="s">
        <v>130</v>
      </c>
      <c r="M42" s="118">
        <v>500</v>
      </c>
      <c r="N42" s="119">
        <f t="shared" ref="N42:N48" si="3">J42*K42*M42</f>
        <v>1500</v>
      </c>
      <c r="O42" s="120" t="s">
        <v>131</v>
      </c>
    </row>
    <row r="43" ht="34" customHeight="1" spans="1:15">
      <c r="A43" s="40" t="s">
        <v>132</v>
      </c>
      <c r="B43" s="74" t="s">
        <v>133</v>
      </c>
      <c r="C43" s="222"/>
      <c r="D43" s="223"/>
      <c r="E43" s="223"/>
      <c r="F43" s="223"/>
      <c r="G43" s="223"/>
      <c r="H43" s="223"/>
      <c r="I43" s="243"/>
      <c r="J43" s="121">
        <v>2</v>
      </c>
      <c r="K43" s="121">
        <v>1</v>
      </c>
      <c r="L43" s="122" t="s">
        <v>130</v>
      </c>
      <c r="M43" s="123">
        <v>500</v>
      </c>
      <c r="N43" s="124">
        <f t="shared" si="3"/>
        <v>1000</v>
      </c>
      <c r="O43" s="125" t="s">
        <v>134</v>
      </c>
    </row>
    <row r="44" ht="27" customHeight="1" spans="1:15">
      <c r="A44" s="40" t="s">
        <v>135</v>
      </c>
      <c r="B44" s="224" t="s">
        <v>136</v>
      </c>
      <c r="C44" s="225"/>
      <c r="D44" s="226"/>
      <c r="E44" s="226"/>
      <c r="F44" s="226"/>
      <c r="G44" s="226"/>
      <c r="H44" s="226"/>
      <c r="I44" s="244"/>
      <c r="J44" s="238">
        <v>1</v>
      </c>
      <c r="K44" s="238">
        <v>1</v>
      </c>
      <c r="L44" s="245" t="s">
        <v>130</v>
      </c>
      <c r="M44" s="246">
        <v>900</v>
      </c>
      <c r="N44" s="247">
        <f t="shared" si="3"/>
        <v>900</v>
      </c>
      <c r="O44" s="125" t="s">
        <v>137</v>
      </c>
    </row>
    <row r="45" s="4" customFormat="1" ht="45" customHeight="1" spans="1:15">
      <c r="A45" s="40" t="s">
        <v>138</v>
      </c>
      <c r="B45" s="227" t="s">
        <v>139</v>
      </c>
      <c r="C45" s="228"/>
      <c r="D45" s="229"/>
      <c r="E45" s="229"/>
      <c r="F45" s="229"/>
      <c r="G45" s="229"/>
      <c r="H45" s="229"/>
      <c r="I45" s="248"/>
      <c r="J45" s="138">
        <v>1</v>
      </c>
      <c r="K45" s="138">
        <v>1</v>
      </c>
      <c r="L45" s="249" t="s">
        <v>130</v>
      </c>
      <c r="M45" s="156">
        <v>900</v>
      </c>
      <c r="N45" s="157">
        <f t="shared" si="3"/>
        <v>900</v>
      </c>
      <c r="O45" s="125" t="s">
        <v>140</v>
      </c>
    </row>
    <row r="46" ht="27" customHeight="1" spans="1:15">
      <c r="A46" s="40" t="s">
        <v>141</v>
      </c>
      <c r="B46" s="227" t="s">
        <v>139</v>
      </c>
      <c r="C46" s="230"/>
      <c r="D46" s="231"/>
      <c r="E46" s="231"/>
      <c r="F46" s="231"/>
      <c r="G46" s="231"/>
      <c r="H46" s="231"/>
      <c r="I46" s="250"/>
      <c r="J46" s="233">
        <v>1</v>
      </c>
      <c r="K46" s="233">
        <v>1</v>
      </c>
      <c r="L46" s="249" t="s">
        <v>130</v>
      </c>
      <c r="M46" s="235">
        <v>660</v>
      </c>
      <c r="N46" s="157">
        <f t="shared" si="3"/>
        <v>660</v>
      </c>
      <c r="O46" s="125" t="s">
        <v>142</v>
      </c>
    </row>
    <row r="47" ht="27" customHeight="1" spans="1:15">
      <c r="A47" s="40" t="s">
        <v>143</v>
      </c>
      <c r="B47" s="227" t="s">
        <v>144</v>
      </c>
      <c r="C47" s="228"/>
      <c r="D47" s="229"/>
      <c r="E47" s="229"/>
      <c r="F47" s="229"/>
      <c r="G47" s="229"/>
      <c r="H47" s="229"/>
      <c r="I47" s="248"/>
      <c r="J47" s="138">
        <v>2</v>
      </c>
      <c r="K47" s="138">
        <v>1</v>
      </c>
      <c r="L47" s="249" t="s">
        <v>130</v>
      </c>
      <c r="M47" s="156">
        <v>660</v>
      </c>
      <c r="N47" s="157">
        <f t="shared" si="3"/>
        <v>1320</v>
      </c>
      <c r="O47" s="125" t="s">
        <v>145</v>
      </c>
    </row>
    <row r="48" ht="45" customHeight="1" spans="1:15">
      <c r="A48" s="40" t="s">
        <v>146</v>
      </c>
      <c r="B48" s="227" t="s">
        <v>144</v>
      </c>
      <c r="C48" s="228"/>
      <c r="D48" s="229"/>
      <c r="E48" s="229"/>
      <c r="F48" s="229"/>
      <c r="G48" s="229"/>
      <c r="H48" s="229"/>
      <c r="I48" s="248"/>
      <c r="J48" s="138">
        <v>1</v>
      </c>
      <c r="K48" s="138">
        <v>1</v>
      </c>
      <c r="L48" s="249" t="s">
        <v>130</v>
      </c>
      <c r="M48" s="156">
        <v>900</v>
      </c>
      <c r="N48" s="157">
        <f t="shared" si="3"/>
        <v>900</v>
      </c>
      <c r="O48" s="125" t="s">
        <v>147</v>
      </c>
    </row>
    <row r="49" ht="15.95" customHeight="1" spans="1:15">
      <c r="A49" s="54" t="s">
        <v>60</v>
      </c>
      <c r="B49" s="55"/>
      <c r="C49" s="55"/>
      <c r="D49" s="55"/>
      <c r="E49" s="55"/>
      <c r="F49" s="55"/>
      <c r="G49" s="55"/>
      <c r="H49" s="55"/>
      <c r="I49" s="55"/>
      <c r="J49" s="133"/>
      <c r="K49" s="133"/>
      <c r="L49" s="133"/>
      <c r="M49" s="134"/>
      <c r="N49" s="135">
        <f>SUM(N42:N48)</f>
        <v>7180</v>
      </c>
      <c r="O49" s="136"/>
    </row>
    <row r="50" ht="15.95" customHeight="1" spans="1:15">
      <c r="A50" s="70" t="s">
        <v>148</v>
      </c>
      <c r="B50" s="71"/>
      <c r="C50" s="71"/>
      <c r="D50" s="71"/>
      <c r="E50" s="71"/>
      <c r="F50" s="71"/>
      <c r="G50" s="71"/>
      <c r="H50" s="71"/>
      <c r="I50" s="71"/>
      <c r="J50" s="164"/>
      <c r="K50" s="164"/>
      <c r="L50" s="164"/>
      <c r="M50" s="165"/>
      <c r="N50" s="166">
        <f>SUM(N12,N19,N33,N39,N49)</f>
        <v>37183</v>
      </c>
      <c r="O50" s="167"/>
    </row>
    <row r="51" ht="15.95" customHeight="1" spans="1:15">
      <c r="A51" s="52" t="s">
        <v>35</v>
      </c>
      <c r="B51" s="21" t="s">
        <v>33</v>
      </c>
      <c r="C51" s="53" t="s">
        <v>36</v>
      </c>
      <c r="D51" s="21"/>
      <c r="E51" s="21"/>
      <c r="F51" s="21"/>
      <c r="G51" s="21"/>
      <c r="H51" s="21"/>
      <c r="I51" s="21"/>
      <c r="J51" s="130" t="s">
        <v>37</v>
      </c>
      <c r="K51" s="53"/>
      <c r="L51" s="130" t="s">
        <v>39</v>
      </c>
      <c r="M51" s="131" t="s">
        <v>40</v>
      </c>
      <c r="N51" s="93" t="s">
        <v>63</v>
      </c>
      <c r="O51" s="132" t="s">
        <v>42</v>
      </c>
    </row>
    <row r="52" ht="15.95" customHeight="1" spans="1:15">
      <c r="A52" s="72" t="s">
        <v>149</v>
      </c>
      <c r="B52" s="39" t="s">
        <v>10</v>
      </c>
      <c r="C52" s="39"/>
      <c r="D52" s="39"/>
      <c r="E52" s="39"/>
      <c r="F52" s="39"/>
      <c r="G52" s="39"/>
      <c r="H52" s="39"/>
      <c r="I52" s="39"/>
      <c r="J52" s="112"/>
      <c r="K52" s="112"/>
      <c r="L52" s="112"/>
      <c r="M52" s="113"/>
      <c r="N52" s="114"/>
      <c r="O52" s="115"/>
    </row>
    <row r="53" ht="15.95" customHeight="1" spans="1:15">
      <c r="A53" s="73" t="s">
        <v>150</v>
      </c>
      <c r="B53" s="74" t="s">
        <v>10</v>
      </c>
      <c r="C53" s="75" t="s">
        <v>151</v>
      </c>
      <c r="D53" s="76"/>
      <c r="E53" s="76"/>
      <c r="F53" s="76"/>
      <c r="G53" s="76"/>
      <c r="H53" s="76"/>
      <c r="I53" s="168"/>
      <c r="J53" s="169">
        <f>N50</f>
        <v>37183</v>
      </c>
      <c r="K53" s="170"/>
      <c r="L53" s="171"/>
      <c r="M53" s="172">
        <v>0.08</v>
      </c>
      <c r="N53" s="124">
        <f>J53*M53</f>
        <v>2974.64</v>
      </c>
      <c r="O53" s="173"/>
    </row>
    <row r="54" ht="15.95" customHeight="1" spans="1:15">
      <c r="A54" s="77" t="s">
        <v>60</v>
      </c>
      <c r="B54" s="78"/>
      <c r="C54" s="78"/>
      <c r="D54" s="78"/>
      <c r="E54" s="78"/>
      <c r="F54" s="78"/>
      <c r="G54" s="78"/>
      <c r="H54" s="78"/>
      <c r="I54" s="78"/>
      <c r="J54" s="174"/>
      <c r="K54" s="174"/>
      <c r="L54" s="174"/>
      <c r="M54" s="175"/>
      <c r="N54" s="176">
        <f>SUM(N53:N53)</f>
        <v>2974.64</v>
      </c>
      <c r="O54" s="177"/>
    </row>
    <row r="55" ht="15.95" customHeight="1" spans="1:15">
      <c r="A55" s="52" t="s">
        <v>35</v>
      </c>
      <c r="B55" s="21" t="s">
        <v>33</v>
      </c>
      <c r="C55" s="130" t="s">
        <v>36</v>
      </c>
      <c r="D55" s="185"/>
      <c r="E55" s="185"/>
      <c r="F55" s="185"/>
      <c r="G55" s="53"/>
      <c r="H55" s="21" t="s">
        <v>152</v>
      </c>
      <c r="I55" s="21" t="s">
        <v>153</v>
      </c>
      <c r="J55" s="130" t="s">
        <v>61</v>
      </c>
      <c r="K55" s="53"/>
      <c r="L55" s="130" t="s">
        <v>39</v>
      </c>
      <c r="M55" s="131" t="s">
        <v>40</v>
      </c>
      <c r="N55" s="93" t="s">
        <v>63</v>
      </c>
      <c r="O55" s="132" t="s">
        <v>42</v>
      </c>
    </row>
    <row r="56" ht="15.95" customHeight="1" spans="1:15">
      <c r="A56" s="38" t="s">
        <v>154</v>
      </c>
      <c r="B56" s="39" t="s">
        <v>12</v>
      </c>
      <c r="C56" s="39"/>
      <c r="D56" s="39"/>
      <c r="E56" s="39"/>
      <c r="F56" s="39"/>
      <c r="G56" s="39"/>
      <c r="H56" s="39"/>
      <c r="I56" s="39"/>
      <c r="J56" s="112"/>
      <c r="K56" s="112"/>
      <c r="L56" s="112"/>
      <c r="M56" s="113"/>
      <c r="N56" s="114"/>
      <c r="O56" s="115"/>
    </row>
    <row r="57" ht="31" customHeight="1" spans="1:15">
      <c r="A57" s="186" t="s">
        <v>155</v>
      </c>
      <c r="B57" s="187" t="s">
        <v>156</v>
      </c>
      <c r="C57" s="188" t="s">
        <v>178</v>
      </c>
      <c r="D57" s="188"/>
      <c r="E57" s="188"/>
      <c r="F57" s="188"/>
      <c r="G57" s="188"/>
      <c r="H57" s="60" t="s">
        <v>158</v>
      </c>
      <c r="I57" s="60" t="s">
        <v>159</v>
      </c>
      <c r="J57" s="144">
        <v>1</v>
      </c>
      <c r="K57" s="144"/>
      <c r="L57" s="100" t="s">
        <v>160</v>
      </c>
      <c r="M57" s="251">
        <v>37094</v>
      </c>
      <c r="N57" s="147">
        <f>J57*M57</f>
        <v>37094</v>
      </c>
      <c r="O57" s="195" t="s">
        <v>179</v>
      </c>
    </row>
    <row r="58" ht="15.95" customHeight="1" spans="1:15">
      <c r="A58" s="186" t="s">
        <v>162</v>
      </c>
      <c r="B58" s="74" t="s">
        <v>163</v>
      </c>
      <c r="C58" s="189" t="s">
        <v>180</v>
      </c>
      <c r="D58" s="189"/>
      <c r="E58" s="189"/>
      <c r="F58" s="189"/>
      <c r="G58" s="189"/>
      <c r="H58" s="47" t="s">
        <v>158</v>
      </c>
      <c r="I58" s="47" t="s">
        <v>159</v>
      </c>
      <c r="J58" s="121">
        <v>1</v>
      </c>
      <c r="K58" s="121"/>
      <c r="L58" s="122" t="s">
        <v>160</v>
      </c>
      <c r="M58" s="123">
        <v>520</v>
      </c>
      <c r="N58" s="124">
        <f>J58*M58</f>
        <v>520</v>
      </c>
      <c r="O58" s="196" t="s">
        <v>181</v>
      </c>
    </row>
    <row r="59" ht="15.95" customHeight="1" spans="1:15">
      <c r="A59" s="186" t="s">
        <v>166</v>
      </c>
      <c r="B59" s="190" t="s">
        <v>10</v>
      </c>
      <c r="C59" s="191" t="s">
        <v>167</v>
      </c>
      <c r="D59" s="191"/>
      <c r="E59" s="191"/>
      <c r="F59" s="191"/>
      <c r="G59" s="191"/>
      <c r="H59" s="191"/>
      <c r="I59" s="191"/>
      <c r="J59" s="191"/>
      <c r="K59" s="191"/>
      <c r="L59" s="191"/>
      <c r="M59" s="252">
        <v>0.03</v>
      </c>
      <c r="N59" s="142">
        <f>N58*M59</f>
        <v>15.6</v>
      </c>
      <c r="O59" s="143"/>
    </row>
    <row r="60" ht="15.95" customHeight="1" spans="1:15">
      <c r="A60" s="77" t="s">
        <v>60</v>
      </c>
      <c r="B60" s="78"/>
      <c r="C60" s="78"/>
      <c r="D60" s="78"/>
      <c r="E60" s="78"/>
      <c r="F60" s="78"/>
      <c r="G60" s="78"/>
      <c r="H60" s="78"/>
      <c r="I60" s="78"/>
      <c r="J60" s="174"/>
      <c r="K60" s="174"/>
      <c r="L60" s="174"/>
      <c r="M60" s="175"/>
      <c r="N60" s="176">
        <f>SUM(N57:N59)</f>
        <v>37629.6</v>
      </c>
      <c r="O60" s="177"/>
    </row>
    <row r="61" ht="15.95" customHeight="1" spans="1:15">
      <c r="A61" s="52" t="s">
        <v>35</v>
      </c>
      <c r="B61" s="21" t="s">
        <v>33</v>
      </c>
      <c r="C61" s="53" t="s">
        <v>36</v>
      </c>
      <c r="D61" s="21"/>
      <c r="E61" s="21"/>
      <c r="F61" s="21"/>
      <c r="G61" s="21"/>
      <c r="H61" s="21"/>
      <c r="I61" s="21"/>
      <c r="J61" s="130" t="s">
        <v>37</v>
      </c>
      <c r="K61" s="53"/>
      <c r="L61" s="130" t="s">
        <v>39</v>
      </c>
      <c r="M61" s="131" t="s">
        <v>40</v>
      </c>
      <c r="N61" s="93" t="s">
        <v>63</v>
      </c>
      <c r="O61" s="132" t="s">
        <v>42</v>
      </c>
    </row>
    <row r="62" ht="15.95" customHeight="1" spans="1:15">
      <c r="A62" s="72" t="s">
        <v>168</v>
      </c>
      <c r="B62" s="39" t="s">
        <v>13</v>
      </c>
      <c r="C62" s="39"/>
      <c r="D62" s="39"/>
      <c r="E62" s="39"/>
      <c r="F62" s="39"/>
      <c r="G62" s="39"/>
      <c r="H62" s="39"/>
      <c r="I62" s="39"/>
      <c r="J62" s="112"/>
      <c r="K62" s="112"/>
      <c r="L62" s="112"/>
      <c r="M62" s="113"/>
      <c r="N62" s="114"/>
      <c r="O62" s="115"/>
    </row>
    <row r="63" ht="15.95" customHeight="1" spans="1:15">
      <c r="A63" s="73" t="s">
        <v>169</v>
      </c>
      <c r="B63" s="74" t="s">
        <v>13</v>
      </c>
      <c r="C63" s="79"/>
      <c r="D63" s="80"/>
      <c r="E63" s="80"/>
      <c r="F63" s="80"/>
      <c r="G63" s="80"/>
      <c r="H63" s="80"/>
      <c r="I63" s="178"/>
      <c r="J63" s="169">
        <f>SUM(N50,N54,N60)</f>
        <v>77787.24</v>
      </c>
      <c r="K63" s="170"/>
      <c r="L63" s="171"/>
      <c r="M63" s="172">
        <v>0.06</v>
      </c>
      <c r="N63" s="124">
        <f>J63*M63</f>
        <v>4667.2344</v>
      </c>
      <c r="O63" s="173"/>
    </row>
    <row r="64" ht="15.95" customHeight="1" spans="1:15">
      <c r="A64" s="70" t="s">
        <v>60</v>
      </c>
      <c r="B64" s="71"/>
      <c r="C64" s="71"/>
      <c r="D64" s="71"/>
      <c r="E64" s="71"/>
      <c r="F64" s="71"/>
      <c r="G64" s="71"/>
      <c r="H64" s="71"/>
      <c r="I64" s="71"/>
      <c r="J64" s="164"/>
      <c r="K64" s="164"/>
      <c r="L64" s="164"/>
      <c r="M64" s="165"/>
      <c r="N64" s="166">
        <f>SUM(N63,J63)</f>
        <v>82454.4744</v>
      </c>
      <c r="O64" s="167"/>
    </row>
    <row r="65" ht="15.95" customHeight="1" spans="1:15">
      <c r="A65" s="33"/>
      <c r="B65" s="34" t="s">
        <v>170</v>
      </c>
      <c r="C65" s="34"/>
      <c r="D65" s="34"/>
      <c r="E65" s="34"/>
      <c r="F65" s="34"/>
      <c r="G65" s="34"/>
      <c r="H65" s="34"/>
      <c r="I65" s="34"/>
      <c r="J65" s="104"/>
      <c r="K65" s="104"/>
      <c r="L65" s="104"/>
      <c r="M65" s="179"/>
      <c r="N65" s="180"/>
      <c r="O65" s="181"/>
    </row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 spans="1:5">
      <c r="A89" s="81"/>
      <c r="B89" s="81"/>
      <c r="C89" s="81"/>
      <c r="D89" s="82"/>
      <c r="E89" s="83"/>
    </row>
    <row r="90" ht="15" customHeight="1" spans="1:5">
      <c r="A90" s="81" t="s">
        <v>171</v>
      </c>
      <c r="B90" s="81" t="s">
        <v>110</v>
      </c>
      <c r="C90" s="81" t="s">
        <v>158</v>
      </c>
      <c r="D90" s="82" t="s">
        <v>159</v>
      </c>
      <c r="E90" s="83" t="s">
        <v>172</v>
      </c>
    </row>
    <row r="91" ht="15" customHeight="1" spans="1:5">
      <c r="A91" s="81" t="s">
        <v>50</v>
      </c>
      <c r="B91" s="81" t="s">
        <v>106</v>
      </c>
      <c r="C91" s="81" t="s">
        <v>173</v>
      </c>
      <c r="D91" s="82" t="s">
        <v>174</v>
      </c>
      <c r="E91" s="83" t="s">
        <v>74</v>
      </c>
    </row>
    <row r="92" ht="15" customHeight="1" spans="1:5">
      <c r="A92" s="81"/>
      <c r="B92" s="81" t="s">
        <v>175</v>
      </c>
      <c r="C92" s="81" t="s">
        <v>176</v>
      </c>
      <c r="D92" s="82"/>
      <c r="E92" s="83" t="s">
        <v>177</v>
      </c>
    </row>
    <row r="93" ht="15" customHeight="1" spans="1:2">
      <c r="A93" s="81">
        <v>1</v>
      </c>
      <c r="B93" s="81"/>
    </row>
    <row r="94" ht="15" customHeight="1" spans="1:2">
      <c r="A94" s="81">
        <f t="shared" ref="A94:A123" si="4">A93+1</f>
        <v>2</v>
      </c>
      <c r="B94" s="81"/>
    </row>
    <row r="95" ht="15" customHeight="1" spans="1:2">
      <c r="A95" s="81">
        <f t="shared" si="4"/>
        <v>3</v>
      </c>
      <c r="B95" s="81"/>
    </row>
    <row r="96" ht="15" customHeight="1" spans="1:2">
      <c r="A96" s="81">
        <f t="shared" si="4"/>
        <v>4</v>
      </c>
      <c r="B96" s="81"/>
    </row>
    <row r="97" ht="15" customHeight="1" spans="1:2">
      <c r="A97" s="81">
        <f t="shared" si="4"/>
        <v>5</v>
      </c>
      <c r="B97" s="81"/>
    </row>
    <row r="98" ht="15" customHeight="1" spans="1:2">
      <c r="A98" s="81">
        <f t="shared" si="4"/>
        <v>6</v>
      </c>
      <c r="B98" s="81"/>
    </row>
    <row r="99" ht="15" customHeight="1" spans="1:2">
      <c r="A99" s="81">
        <f t="shared" si="4"/>
        <v>7</v>
      </c>
      <c r="B99" s="81"/>
    </row>
    <row r="100" ht="15" customHeight="1" spans="1:2">
      <c r="A100" s="81">
        <f t="shared" si="4"/>
        <v>8</v>
      </c>
      <c r="B100" s="81"/>
    </row>
    <row r="101" ht="15" customHeight="1" spans="1:2">
      <c r="A101" s="81">
        <f t="shared" si="4"/>
        <v>9</v>
      </c>
      <c r="B101" s="81"/>
    </row>
    <row r="102" ht="15" customHeight="1" spans="1:2">
      <c r="A102" s="81">
        <f t="shared" si="4"/>
        <v>10</v>
      </c>
      <c r="B102" s="81"/>
    </row>
    <row r="103" ht="15" customHeight="1" spans="1:2">
      <c r="A103" s="81">
        <f t="shared" si="4"/>
        <v>11</v>
      </c>
      <c r="B103" s="81"/>
    </row>
    <row r="104" ht="15" customHeight="1" spans="1:2">
      <c r="A104" s="81">
        <f t="shared" si="4"/>
        <v>12</v>
      </c>
      <c r="B104" s="81"/>
    </row>
    <row r="105" ht="15" customHeight="1" spans="1:2">
      <c r="A105" s="81">
        <f t="shared" si="4"/>
        <v>13</v>
      </c>
      <c r="B105" s="81"/>
    </row>
    <row r="106" ht="15" customHeight="1" spans="1:2">
      <c r="A106" s="81">
        <f t="shared" si="4"/>
        <v>14</v>
      </c>
      <c r="B106" s="81"/>
    </row>
    <row r="107" ht="15" customHeight="1" spans="1:2">
      <c r="A107" s="81">
        <f t="shared" si="4"/>
        <v>15</v>
      </c>
      <c r="B107" s="81"/>
    </row>
    <row r="108" ht="15" customHeight="1" spans="1:2">
      <c r="A108" s="81">
        <f t="shared" si="4"/>
        <v>16</v>
      </c>
      <c r="B108" s="81"/>
    </row>
    <row r="109" ht="15" customHeight="1" spans="1:2">
      <c r="A109" s="81">
        <f t="shared" si="4"/>
        <v>17</v>
      </c>
      <c r="B109" s="81"/>
    </row>
    <row r="110" ht="15" customHeight="1" spans="1:2">
      <c r="A110" s="81">
        <f t="shared" si="4"/>
        <v>18</v>
      </c>
      <c r="B110" s="81"/>
    </row>
    <row r="111" ht="15" customHeight="1" spans="1:2">
      <c r="A111" s="81">
        <f t="shared" si="4"/>
        <v>19</v>
      </c>
      <c r="B111" s="81"/>
    </row>
    <row r="112" ht="15" customHeight="1" spans="1:2">
      <c r="A112" s="81">
        <f t="shared" si="4"/>
        <v>20</v>
      </c>
      <c r="B112" s="81"/>
    </row>
    <row r="113" ht="15" customHeight="1" spans="1:2">
      <c r="A113" s="81">
        <f t="shared" si="4"/>
        <v>21</v>
      </c>
      <c r="B113" s="81"/>
    </row>
    <row r="114" ht="15" customHeight="1" spans="1:2">
      <c r="A114" s="81">
        <f t="shared" si="4"/>
        <v>22</v>
      </c>
      <c r="B114" s="81"/>
    </row>
    <row r="115" ht="15" customHeight="1" spans="1:2">
      <c r="A115" s="81">
        <f t="shared" si="4"/>
        <v>23</v>
      </c>
      <c r="B115" s="81"/>
    </row>
    <row r="116" ht="15" customHeight="1" spans="1:2">
      <c r="A116" s="81">
        <f t="shared" si="4"/>
        <v>24</v>
      </c>
      <c r="B116" s="81"/>
    </row>
    <row r="117" ht="15" customHeight="1" spans="1:2">
      <c r="A117" s="81">
        <f t="shared" si="4"/>
        <v>25</v>
      </c>
      <c r="B117" s="81"/>
    </row>
    <row r="118" ht="15" customHeight="1" spans="1:2">
      <c r="A118" s="81">
        <f t="shared" si="4"/>
        <v>26</v>
      </c>
      <c r="B118" s="81"/>
    </row>
    <row r="119" ht="15" customHeight="1" spans="1:2">
      <c r="A119" s="81">
        <f t="shared" si="4"/>
        <v>27</v>
      </c>
      <c r="B119" s="81"/>
    </row>
    <row r="120" ht="15" customHeight="1" spans="1:2">
      <c r="A120" s="81">
        <f t="shared" si="4"/>
        <v>28</v>
      </c>
      <c r="B120" s="81"/>
    </row>
    <row r="121" ht="15" customHeight="1" spans="1:2">
      <c r="A121" s="81">
        <f t="shared" si="4"/>
        <v>29</v>
      </c>
      <c r="B121" s="81"/>
    </row>
    <row r="122" ht="15" customHeight="1" spans="1:2">
      <c r="A122" s="81">
        <f t="shared" si="4"/>
        <v>30</v>
      </c>
      <c r="B122" s="81"/>
    </row>
    <row r="123" ht="15" customHeight="1" spans="1:2">
      <c r="A123" s="81">
        <f t="shared" si="4"/>
        <v>31</v>
      </c>
      <c r="B123" s="81"/>
    </row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</sheetData>
  <mergeCells count="64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13:I13"/>
    <mergeCell ref="C20:I20"/>
    <mergeCell ref="C22:I22"/>
    <mergeCell ref="C23:I23"/>
    <mergeCell ref="C24:I24"/>
    <mergeCell ref="C25:I25"/>
    <mergeCell ref="C26:I26"/>
    <mergeCell ref="C27:I27"/>
    <mergeCell ref="C28:I28"/>
    <mergeCell ref="C29:I29"/>
    <mergeCell ref="C30:G30"/>
    <mergeCell ref="C31:G31"/>
    <mergeCell ref="C32:G32"/>
    <mergeCell ref="C34:I34"/>
    <mergeCell ref="J34:K34"/>
    <mergeCell ref="C36:I36"/>
    <mergeCell ref="J36:K36"/>
    <mergeCell ref="C37:I37"/>
    <mergeCell ref="J37:K37"/>
    <mergeCell ref="C38:I38"/>
    <mergeCell ref="J38:K38"/>
    <mergeCell ref="C40:I40"/>
    <mergeCell ref="C42:I42"/>
    <mergeCell ref="C43:I43"/>
    <mergeCell ref="C44:I44"/>
    <mergeCell ref="C45:I45"/>
    <mergeCell ref="C47:I47"/>
    <mergeCell ref="C48:I48"/>
    <mergeCell ref="C51:I51"/>
    <mergeCell ref="J51:K51"/>
    <mergeCell ref="C53:I53"/>
    <mergeCell ref="J53:K53"/>
    <mergeCell ref="C55:G55"/>
    <mergeCell ref="J55:K55"/>
    <mergeCell ref="C57:G57"/>
    <mergeCell ref="J57:K57"/>
    <mergeCell ref="C58:G58"/>
    <mergeCell ref="J58:K58"/>
    <mergeCell ref="C59:L59"/>
    <mergeCell ref="C61:I61"/>
    <mergeCell ref="J61:K61"/>
    <mergeCell ref="C63:I63"/>
    <mergeCell ref="J63:K63"/>
    <mergeCell ref="A22:A27"/>
    <mergeCell ref="A30:A32"/>
    <mergeCell ref="B22:B27"/>
    <mergeCell ref="B30:B32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D10 D11 D15 D16 D17:D18">
      <formula1>$A$92:$A$104</formula1>
    </dataValidation>
    <dataValidation type="list" allowBlank="1" showInputMessage="1" showErrorMessage="1" sqref="F10 F11 F15 F16 F17:F18">
      <formula1>$A$92:$A$123</formula1>
    </dataValidation>
    <dataValidation type="list" allowBlank="1" showInputMessage="1" showErrorMessage="1" sqref="H15 H16 H17:H18">
      <formula1>$A$90:$A$91</formula1>
    </dataValidation>
    <dataValidation type="list" allowBlank="1" showInputMessage="1" showErrorMessage="1" sqref="H57 H58">
      <formula1>$C$89:$C$92</formula1>
    </dataValidation>
    <dataValidation type="list" allowBlank="1" showInputMessage="1" showErrorMessage="1" sqref="I57 I58">
      <formula1>$D$89:$D$91</formula1>
    </dataValidation>
    <dataValidation type="list" allowBlank="1" showInputMessage="1" showErrorMessage="1" sqref="C17:C18">
      <formula1>$E$89:$E$92</formula1>
    </dataValidation>
    <dataValidation type="list" allowBlank="1" showInputMessage="1" showErrorMessage="1" sqref="H30:H32">
      <formula1>$B$90:$B$92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2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157"/>
  <sheetViews>
    <sheetView showGridLines="0" workbookViewId="0">
      <pane ySplit="8" topLeftCell="A9" activePane="bottomLeft" state="frozen"/>
      <selection/>
      <selection pane="bottomLeft" activeCell="I3" sqref="I3:J3"/>
    </sheetView>
  </sheetViews>
  <sheetFormatPr defaultColWidth="9.125" defaultRowHeight="11.25"/>
  <cols>
    <col min="1" max="1" width="4.75" style="4" customWidth="1"/>
    <col min="2" max="2" width="21.875" style="4" customWidth="1"/>
    <col min="3" max="3" width="14.75" style="4" customWidth="1"/>
    <col min="4" max="4" width="4.25" style="4" customWidth="1"/>
    <col min="5" max="5" width="6.125" style="4" customWidth="1"/>
    <col min="6" max="8" width="4.25" style="4" customWidth="1"/>
    <col min="9" max="9" width="13.1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6" customWidth="1"/>
    <col min="15" max="15" width="17.75" style="4" customWidth="1"/>
    <col min="16" max="16384" width="9.125" style="4"/>
  </cols>
  <sheetData>
    <row r="1" s="1" customFormat="1" ht="42.75" customHeight="1" spans="1:1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4"/>
      <c r="O1" s="7"/>
    </row>
    <row r="2" s="2" customFormat="1" ht="28.5" customHeight="1" spans="1:15">
      <c r="A2" s="8" t="s">
        <v>16</v>
      </c>
      <c r="B2" s="8"/>
      <c r="C2" s="9" t="s">
        <v>17</v>
      </c>
      <c r="D2" s="9"/>
      <c r="E2" s="9"/>
      <c r="F2" s="10" t="s">
        <v>18</v>
      </c>
      <c r="G2" s="11"/>
      <c r="H2" s="11"/>
      <c r="I2" s="85" t="s">
        <v>19</v>
      </c>
      <c r="J2" s="85"/>
      <c r="K2" s="86"/>
      <c r="L2" s="87" t="s">
        <v>20</v>
      </c>
      <c r="M2" s="87"/>
      <c r="N2" s="88" t="s">
        <v>21</v>
      </c>
      <c r="O2" s="89"/>
    </row>
    <row r="3" s="2" customFormat="1" ht="15" customHeight="1" spans="1:17">
      <c r="A3" s="8" t="s">
        <v>22</v>
      </c>
      <c r="B3" s="8"/>
      <c r="C3" s="12" t="s">
        <v>23</v>
      </c>
      <c r="D3" s="12"/>
      <c r="E3" s="12"/>
      <c r="F3" s="10" t="s">
        <v>24</v>
      </c>
      <c r="G3" s="11"/>
      <c r="H3" s="11"/>
      <c r="I3" s="85" t="s">
        <v>25</v>
      </c>
      <c r="J3" s="85"/>
      <c r="K3" s="86"/>
      <c r="L3" s="87" t="s">
        <v>26</v>
      </c>
      <c r="M3" s="87"/>
      <c r="N3" s="88" t="s">
        <v>27</v>
      </c>
      <c r="O3" s="89"/>
      <c r="Q3" s="182"/>
    </row>
    <row r="4" s="2" customFormat="1" ht="15" customHeight="1" spans="1:15">
      <c r="A4" s="8" t="s">
        <v>28</v>
      </c>
      <c r="B4" s="8"/>
      <c r="C4" s="13" t="s">
        <v>29</v>
      </c>
      <c r="D4" s="13"/>
      <c r="E4" s="13"/>
      <c r="F4" s="14"/>
      <c r="G4" s="11"/>
      <c r="H4" s="15"/>
      <c r="I4" s="15"/>
      <c r="J4" s="15"/>
      <c r="K4" s="15"/>
      <c r="L4" s="87" t="s">
        <v>30</v>
      </c>
      <c r="M4" s="87"/>
      <c r="N4" s="88"/>
      <c r="O4" s="89"/>
    </row>
    <row r="5" ht="9.95" customHeight="1" spans="1:15">
      <c r="A5" s="16"/>
      <c r="B5" s="16"/>
      <c r="C5" s="16"/>
      <c r="D5" s="16"/>
      <c r="E5" s="16"/>
      <c r="F5" s="16"/>
      <c r="G5" s="17"/>
      <c r="H5" s="16"/>
      <c r="I5" s="16"/>
      <c r="M5" s="16"/>
      <c r="N5" s="90"/>
      <c r="O5" s="16"/>
    </row>
    <row r="6" ht="48" customHeight="1" spans="1:15">
      <c r="A6" s="18" t="s">
        <v>31</v>
      </c>
      <c r="B6" s="19" t="s">
        <v>32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91"/>
      <c r="O6" s="92"/>
    </row>
    <row r="7" ht="15.95" customHeight="1" spans="1:15">
      <c r="A7" s="20" t="s">
        <v>33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 t="s">
        <v>34</v>
      </c>
      <c r="N7" s="93"/>
      <c r="O7" s="94"/>
    </row>
    <row r="8" ht="15.95" customHeight="1" spans="1:15">
      <c r="A8" s="22" t="s">
        <v>35</v>
      </c>
      <c r="B8" s="23" t="s">
        <v>33</v>
      </c>
      <c r="C8" s="24" t="s">
        <v>36</v>
      </c>
      <c r="D8" s="23"/>
      <c r="E8" s="23"/>
      <c r="F8" s="23"/>
      <c r="G8" s="23"/>
      <c r="H8" s="23"/>
      <c r="I8" s="23"/>
      <c r="J8" s="23" t="s">
        <v>37</v>
      </c>
      <c r="K8" s="23" t="s">
        <v>38</v>
      </c>
      <c r="L8" s="23" t="s">
        <v>39</v>
      </c>
      <c r="M8" s="23" t="s">
        <v>40</v>
      </c>
      <c r="N8" s="95" t="s">
        <v>41</v>
      </c>
      <c r="O8" s="96" t="s">
        <v>42</v>
      </c>
    </row>
    <row r="9" s="3" customFormat="1" ht="15.95" customHeight="1" spans="1:15">
      <c r="A9" s="25" t="s">
        <v>43</v>
      </c>
      <c r="B9" s="26" t="s">
        <v>44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97"/>
      <c r="O9" s="98"/>
    </row>
    <row r="10" ht="76" customHeight="1" spans="1:15">
      <c r="A10" s="29" t="s">
        <v>45</v>
      </c>
      <c r="B10" s="30" t="s">
        <v>46</v>
      </c>
      <c r="C10" s="31" t="s">
        <v>47</v>
      </c>
      <c r="D10" s="32">
        <v>2</v>
      </c>
      <c r="E10" s="31" t="s">
        <v>48</v>
      </c>
      <c r="F10" s="32">
        <v>22</v>
      </c>
      <c r="G10" s="31" t="s">
        <v>49</v>
      </c>
      <c r="H10" s="32">
        <v>2</v>
      </c>
      <c r="I10" s="31" t="s">
        <v>50</v>
      </c>
      <c r="J10" s="99">
        <v>2</v>
      </c>
      <c r="K10" s="31">
        <v>2</v>
      </c>
      <c r="L10" s="100" t="s">
        <v>51</v>
      </c>
      <c r="M10" s="101">
        <v>717</v>
      </c>
      <c r="N10" s="102">
        <f>J10*K10*M10</f>
        <v>2868</v>
      </c>
      <c r="O10" s="103" t="s">
        <v>52</v>
      </c>
    </row>
    <row r="11" ht="27" customHeight="1" spans="1:15">
      <c r="A11" s="29" t="s">
        <v>53</v>
      </c>
      <c r="B11" s="183" t="s">
        <v>58</v>
      </c>
      <c r="C11" s="149" t="s">
        <v>55</v>
      </c>
      <c r="D11" s="184">
        <v>2</v>
      </c>
      <c r="E11" s="149" t="s">
        <v>48</v>
      </c>
      <c r="F11" s="184">
        <v>24</v>
      </c>
      <c r="G11" s="149" t="s">
        <v>49</v>
      </c>
      <c r="H11" s="184">
        <v>1</v>
      </c>
      <c r="I11" s="149" t="s">
        <v>50</v>
      </c>
      <c r="J11" s="192">
        <v>1</v>
      </c>
      <c r="K11" s="149">
        <v>1</v>
      </c>
      <c r="L11" s="193" t="s">
        <v>51</v>
      </c>
      <c r="M11" s="152">
        <v>498</v>
      </c>
      <c r="N11" s="153">
        <f>J11*K11*M11</f>
        <v>498</v>
      </c>
      <c r="O11" s="194" t="s">
        <v>182</v>
      </c>
    </row>
    <row r="12" ht="15.95" customHeight="1" spans="1:15">
      <c r="A12" s="33" t="s">
        <v>60</v>
      </c>
      <c r="B12" s="34"/>
      <c r="C12" s="34"/>
      <c r="D12" s="34"/>
      <c r="E12" s="34"/>
      <c r="F12" s="34"/>
      <c r="G12" s="34"/>
      <c r="H12" s="34"/>
      <c r="I12" s="34"/>
      <c r="J12" s="104"/>
      <c r="K12" s="104"/>
      <c r="L12" s="104"/>
      <c r="M12" s="105"/>
      <c r="N12" s="106">
        <f>SUM(N10:N11)</f>
        <v>3366</v>
      </c>
      <c r="O12" s="107"/>
    </row>
    <row r="13" ht="15.95" customHeight="1" spans="1:15">
      <c r="A13" s="35" t="s">
        <v>35</v>
      </c>
      <c r="B13" s="36" t="s">
        <v>33</v>
      </c>
      <c r="C13" s="37" t="s">
        <v>36</v>
      </c>
      <c r="D13" s="36"/>
      <c r="E13" s="36"/>
      <c r="F13" s="36"/>
      <c r="G13" s="36"/>
      <c r="H13" s="36"/>
      <c r="I13" s="36"/>
      <c r="J13" s="36" t="s">
        <v>61</v>
      </c>
      <c r="K13" s="36" t="s">
        <v>62</v>
      </c>
      <c r="L13" s="108" t="s">
        <v>39</v>
      </c>
      <c r="M13" s="109" t="s">
        <v>40</v>
      </c>
      <c r="N13" s="110" t="s">
        <v>63</v>
      </c>
      <c r="O13" s="111" t="s">
        <v>42</v>
      </c>
    </row>
    <row r="14" ht="15.95" customHeight="1" spans="1:15">
      <c r="A14" s="38" t="s">
        <v>64</v>
      </c>
      <c r="B14" s="39" t="s">
        <v>65</v>
      </c>
      <c r="C14" s="39"/>
      <c r="D14" s="39"/>
      <c r="E14" s="39"/>
      <c r="F14" s="39"/>
      <c r="G14" s="39"/>
      <c r="H14" s="39"/>
      <c r="I14" s="39"/>
      <c r="J14" s="112"/>
      <c r="K14" s="112"/>
      <c r="L14" s="112"/>
      <c r="M14" s="113"/>
      <c r="N14" s="114"/>
      <c r="O14" s="115"/>
    </row>
    <row r="15" ht="30" customHeight="1" spans="1:15">
      <c r="A15" s="40" t="s">
        <v>66</v>
      </c>
      <c r="B15" s="41" t="s">
        <v>67</v>
      </c>
      <c r="C15" s="42" t="s">
        <v>68</v>
      </c>
      <c r="D15" s="43">
        <v>2</v>
      </c>
      <c r="E15" s="44" t="s">
        <v>48</v>
      </c>
      <c r="F15" s="43">
        <v>22</v>
      </c>
      <c r="G15" s="44" t="s">
        <v>49</v>
      </c>
      <c r="H15" s="43" t="s">
        <v>50</v>
      </c>
      <c r="I15" s="44" t="s">
        <v>69</v>
      </c>
      <c r="J15" s="116">
        <v>2</v>
      </c>
      <c r="K15" s="116">
        <v>1</v>
      </c>
      <c r="L15" s="117" t="s">
        <v>70</v>
      </c>
      <c r="M15" s="118">
        <v>65</v>
      </c>
      <c r="N15" s="119">
        <f>J15*K15*M15</f>
        <v>130</v>
      </c>
      <c r="O15" s="120" t="s">
        <v>71</v>
      </c>
    </row>
    <row r="16" ht="30" customHeight="1" spans="1:15">
      <c r="A16" s="45" t="s">
        <v>72</v>
      </c>
      <c r="B16" s="46" t="s">
        <v>73</v>
      </c>
      <c r="C16" s="47" t="s">
        <v>74</v>
      </c>
      <c r="D16" s="48">
        <v>2</v>
      </c>
      <c r="E16" s="49" t="s">
        <v>48</v>
      </c>
      <c r="F16" s="48">
        <v>23</v>
      </c>
      <c r="G16" s="49" t="s">
        <v>49</v>
      </c>
      <c r="H16" s="48" t="s">
        <v>50</v>
      </c>
      <c r="I16" s="49" t="s">
        <v>69</v>
      </c>
      <c r="J16" s="121">
        <v>2</v>
      </c>
      <c r="K16" s="121">
        <v>1</v>
      </c>
      <c r="L16" s="122" t="s">
        <v>70</v>
      </c>
      <c r="M16" s="123">
        <v>298</v>
      </c>
      <c r="N16" s="124">
        <f>J16*K16*M16</f>
        <v>596</v>
      </c>
      <c r="O16" s="125" t="s">
        <v>77</v>
      </c>
    </row>
    <row r="17" ht="15.95" customHeight="1" spans="1:15">
      <c r="A17" s="50" t="s">
        <v>60</v>
      </c>
      <c r="B17" s="51"/>
      <c r="C17" s="51"/>
      <c r="D17" s="51"/>
      <c r="E17" s="51"/>
      <c r="F17" s="51"/>
      <c r="G17" s="51"/>
      <c r="H17" s="51"/>
      <c r="I17" s="51"/>
      <c r="J17" s="126"/>
      <c r="K17" s="126"/>
      <c r="L17" s="126"/>
      <c r="M17" s="127"/>
      <c r="N17" s="128">
        <f>SUM(N15:N16)</f>
        <v>726</v>
      </c>
      <c r="O17" s="129"/>
    </row>
    <row r="18" ht="15.95" customHeight="1" spans="1:15">
      <c r="A18" s="52" t="s">
        <v>35</v>
      </c>
      <c r="B18" s="21" t="s">
        <v>33</v>
      </c>
      <c r="C18" s="53" t="s">
        <v>36</v>
      </c>
      <c r="D18" s="21"/>
      <c r="E18" s="21"/>
      <c r="F18" s="21"/>
      <c r="G18" s="21"/>
      <c r="H18" s="21"/>
      <c r="I18" s="21"/>
      <c r="J18" s="21" t="s">
        <v>61</v>
      </c>
      <c r="K18" s="21" t="s">
        <v>79</v>
      </c>
      <c r="L18" s="130" t="s">
        <v>39</v>
      </c>
      <c r="M18" s="131" t="s">
        <v>40</v>
      </c>
      <c r="N18" s="93" t="s">
        <v>63</v>
      </c>
      <c r="O18" s="132" t="s">
        <v>42</v>
      </c>
    </row>
    <row r="19" ht="15.95" customHeight="1" spans="1:15">
      <c r="A19" s="54" t="s">
        <v>80</v>
      </c>
      <c r="B19" s="55" t="s">
        <v>7</v>
      </c>
      <c r="C19" s="55"/>
      <c r="D19" s="55"/>
      <c r="E19" s="55"/>
      <c r="F19" s="55"/>
      <c r="G19" s="55"/>
      <c r="H19" s="55"/>
      <c r="I19" s="55"/>
      <c r="J19" s="133"/>
      <c r="K19" s="133"/>
      <c r="L19" s="133"/>
      <c r="M19" s="134"/>
      <c r="N19" s="135"/>
      <c r="O19" s="136"/>
    </row>
    <row r="20" ht="30" customHeight="1" spans="1:15">
      <c r="A20" s="46" t="s">
        <v>81</v>
      </c>
      <c r="B20" s="56" t="s">
        <v>100</v>
      </c>
      <c r="C20" s="57" t="s">
        <v>101</v>
      </c>
      <c r="D20" s="58"/>
      <c r="E20" s="58"/>
      <c r="F20" s="58"/>
      <c r="G20" s="58"/>
      <c r="H20" s="58"/>
      <c r="I20" s="137"/>
      <c r="J20" s="138"/>
      <c r="K20" s="139"/>
      <c r="L20" s="140" t="s">
        <v>84</v>
      </c>
      <c r="M20" s="141"/>
      <c r="N20" s="142">
        <f>J20*K20*M20</f>
        <v>0</v>
      </c>
      <c r="O20" s="143" t="s">
        <v>102</v>
      </c>
    </row>
    <row r="21" ht="15.95" customHeight="1" spans="1:15">
      <c r="A21" s="46" t="s">
        <v>94</v>
      </c>
      <c r="B21" s="41" t="s">
        <v>104</v>
      </c>
      <c r="C21" s="59" t="s">
        <v>105</v>
      </c>
      <c r="D21" s="59"/>
      <c r="E21" s="59"/>
      <c r="F21" s="59"/>
      <c r="G21" s="59"/>
      <c r="H21" s="60" t="s">
        <v>106</v>
      </c>
      <c r="I21" s="31" t="s">
        <v>107</v>
      </c>
      <c r="J21" s="144"/>
      <c r="K21" s="144"/>
      <c r="L21" s="145" t="s">
        <v>108</v>
      </c>
      <c r="M21" s="146"/>
      <c r="N21" s="147">
        <f>J21*K21*M21</f>
        <v>0</v>
      </c>
      <c r="O21" s="148"/>
    </row>
    <row r="22" ht="15.95" customHeight="1" spans="1:15">
      <c r="A22" s="46"/>
      <c r="B22" s="61"/>
      <c r="C22" s="62" t="s">
        <v>109</v>
      </c>
      <c r="D22" s="62"/>
      <c r="E22" s="62"/>
      <c r="F22" s="62"/>
      <c r="G22" s="62"/>
      <c r="H22" s="60" t="s">
        <v>110</v>
      </c>
      <c r="I22" s="149" t="s">
        <v>107</v>
      </c>
      <c r="J22" s="150"/>
      <c r="K22" s="150"/>
      <c r="L22" s="151" t="s">
        <v>108</v>
      </c>
      <c r="M22" s="152"/>
      <c r="N22" s="153">
        <f>J22*K22*M22</f>
        <v>0</v>
      </c>
      <c r="O22" s="154"/>
    </row>
    <row r="23" ht="15.95" customHeight="1" spans="1:15">
      <c r="A23" s="46"/>
      <c r="B23" s="63"/>
      <c r="C23" s="64" t="s">
        <v>111</v>
      </c>
      <c r="D23" s="64"/>
      <c r="E23" s="64"/>
      <c r="F23" s="64"/>
      <c r="G23" s="64"/>
      <c r="H23" s="60" t="s">
        <v>110</v>
      </c>
      <c r="I23" s="155" t="s">
        <v>107</v>
      </c>
      <c r="J23" s="138"/>
      <c r="K23" s="138"/>
      <c r="L23" s="140" t="s">
        <v>108</v>
      </c>
      <c r="M23" s="156"/>
      <c r="N23" s="157">
        <f>J23*K23*M23</f>
        <v>0</v>
      </c>
      <c r="O23" s="158"/>
    </row>
    <row r="24" ht="15.95" customHeight="1" spans="1:15">
      <c r="A24" s="50" t="s">
        <v>60</v>
      </c>
      <c r="B24" s="51"/>
      <c r="C24" s="51"/>
      <c r="D24" s="51"/>
      <c r="E24" s="51"/>
      <c r="F24" s="51"/>
      <c r="G24" s="51"/>
      <c r="H24" s="51"/>
      <c r="I24" s="51"/>
      <c r="J24" s="126"/>
      <c r="K24" s="126"/>
      <c r="L24" s="126"/>
      <c r="M24" s="127"/>
      <c r="N24" s="128">
        <f>SUM(N20:N23)</f>
        <v>0</v>
      </c>
      <c r="O24" s="129"/>
    </row>
    <row r="25" ht="15.95" customHeight="1" spans="1:15">
      <c r="A25" s="52" t="s">
        <v>35</v>
      </c>
      <c r="B25" s="21" t="s">
        <v>33</v>
      </c>
      <c r="C25" s="53" t="s">
        <v>36</v>
      </c>
      <c r="D25" s="21"/>
      <c r="E25" s="21"/>
      <c r="F25" s="21"/>
      <c r="G25" s="21"/>
      <c r="H25" s="21"/>
      <c r="I25" s="21"/>
      <c r="J25" s="130" t="s">
        <v>37</v>
      </c>
      <c r="K25" s="53"/>
      <c r="L25" s="130" t="s">
        <v>39</v>
      </c>
      <c r="M25" s="131" t="s">
        <v>40</v>
      </c>
      <c r="N25" s="93" t="s">
        <v>63</v>
      </c>
      <c r="O25" s="132" t="s">
        <v>42</v>
      </c>
    </row>
    <row r="26" ht="15.95" customHeight="1" spans="1:15">
      <c r="A26" s="54" t="s">
        <v>112</v>
      </c>
      <c r="B26" s="55" t="s">
        <v>113</v>
      </c>
      <c r="C26" s="55"/>
      <c r="D26" s="55"/>
      <c r="E26" s="55"/>
      <c r="F26" s="55"/>
      <c r="G26" s="55"/>
      <c r="H26" s="55"/>
      <c r="I26" s="55"/>
      <c r="J26" s="133"/>
      <c r="K26" s="133"/>
      <c r="L26" s="133"/>
      <c r="M26" s="134"/>
      <c r="N26" s="135"/>
      <c r="O26" s="136"/>
    </row>
    <row r="27" ht="15.95" customHeight="1" spans="1:15">
      <c r="A27" s="65" t="s">
        <v>114</v>
      </c>
      <c r="B27" s="41" t="s">
        <v>115</v>
      </c>
      <c r="C27" s="66" t="s">
        <v>116</v>
      </c>
      <c r="D27" s="67"/>
      <c r="E27" s="67"/>
      <c r="F27" s="67"/>
      <c r="G27" s="67"/>
      <c r="H27" s="67"/>
      <c r="I27" s="159"/>
      <c r="J27" s="160">
        <v>2</v>
      </c>
      <c r="K27" s="161"/>
      <c r="L27" s="162" t="s">
        <v>70</v>
      </c>
      <c r="M27" s="118">
        <v>80</v>
      </c>
      <c r="N27" s="119">
        <f>J27*M27</f>
        <v>160</v>
      </c>
      <c r="O27" s="148" t="s">
        <v>117</v>
      </c>
    </row>
    <row r="28" ht="42" customHeight="1" spans="1:15">
      <c r="A28" s="198" t="s">
        <v>118</v>
      </c>
      <c r="B28" s="199" t="s">
        <v>119</v>
      </c>
      <c r="C28" s="200" t="s">
        <v>120</v>
      </c>
      <c r="D28" s="201"/>
      <c r="E28" s="201"/>
      <c r="F28" s="201"/>
      <c r="G28" s="201"/>
      <c r="H28" s="201"/>
      <c r="I28" s="202"/>
      <c r="J28" s="203">
        <v>2</v>
      </c>
      <c r="K28" s="204"/>
      <c r="L28" s="151" t="s">
        <v>70</v>
      </c>
      <c r="M28" s="152">
        <v>350</v>
      </c>
      <c r="N28" s="124">
        <f>J28*M28</f>
        <v>700</v>
      </c>
      <c r="O28" s="205" t="s">
        <v>121</v>
      </c>
    </row>
    <row r="29" ht="15.95" customHeight="1" spans="1:15">
      <c r="A29" s="50" t="s">
        <v>60</v>
      </c>
      <c r="B29" s="51"/>
      <c r="C29" s="51"/>
      <c r="D29" s="51"/>
      <c r="E29" s="51"/>
      <c r="F29" s="51"/>
      <c r="G29" s="51"/>
      <c r="H29" s="51"/>
      <c r="I29" s="51"/>
      <c r="J29" s="126"/>
      <c r="K29" s="126"/>
      <c r="L29" s="126"/>
      <c r="M29" s="127"/>
      <c r="N29" s="124">
        <f>SUM(N27:N28)</f>
        <v>860</v>
      </c>
      <c r="O29" s="129"/>
    </row>
    <row r="30" ht="15.95" customHeight="1" spans="1:15">
      <c r="A30" s="70" t="s">
        <v>148</v>
      </c>
      <c r="B30" s="71"/>
      <c r="C30" s="71"/>
      <c r="D30" s="71"/>
      <c r="E30" s="71"/>
      <c r="F30" s="71"/>
      <c r="G30" s="71"/>
      <c r="H30" s="71"/>
      <c r="I30" s="71"/>
      <c r="J30" s="164"/>
      <c r="K30" s="164"/>
      <c r="L30" s="164"/>
      <c r="M30" s="165"/>
      <c r="N30" s="166">
        <f>SUM(N12,N17,N24,N29)</f>
        <v>4952</v>
      </c>
      <c r="O30" s="167"/>
    </row>
    <row r="31" ht="15.95" customHeight="1" spans="1:15">
      <c r="A31" s="52" t="s">
        <v>35</v>
      </c>
      <c r="B31" s="21" t="s">
        <v>33</v>
      </c>
      <c r="C31" s="53" t="s">
        <v>36</v>
      </c>
      <c r="D31" s="21"/>
      <c r="E31" s="21"/>
      <c r="F31" s="21"/>
      <c r="G31" s="21"/>
      <c r="H31" s="21"/>
      <c r="I31" s="21"/>
      <c r="J31" s="130" t="s">
        <v>37</v>
      </c>
      <c r="K31" s="53"/>
      <c r="L31" s="130" t="s">
        <v>39</v>
      </c>
      <c r="M31" s="131" t="s">
        <v>40</v>
      </c>
      <c r="N31" s="93" t="s">
        <v>63</v>
      </c>
      <c r="O31" s="132" t="s">
        <v>42</v>
      </c>
    </row>
    <row r="32" ht="15.95" customHeight="1" spans="1:15">
      <c r="A32" s="72" t="s">
        <v>149</v>
      </c>
      <c r="B32" s="39" t="s">
        <v>10</v>
      </c>
      <c r="C32" s="39"/>
      <c r="D32" s="39"/>
      <c r="E32" s="39"/>
      <c r="F32" s="39"/>
      <c r="G32" s="39"/>
      <c r="H32" s="39"/>
      <c r="I32" s="39"/>
      <c r="J32" s="112"/>
      <c r="K32" s="112"/>
      <c r="L32" s="112"/>
      <c r="M32" s="113"/>
      <c r="N32" s="114"/>
      <c r="O32" s="115"/>
    </row>
    <row r="33" ht="15.95" customHeight="1" spans="1:15">
      <c r="A33" s="73" t="s">
        <v>150</v>
      </c>
      <c r="B33" s="74" t="s">
        <v>10</v>
      </c>
      <c r="C33" s="75" t="s">
        <v>151</v>
      </c>
      <c r="D33" s="76"/>
      <c r="E33" s="76"/>
      <c r="F33" s="76"/>
      <c r="G33" s="76"/>
      <c r="H33" s="76"/>
      <c r="I33" s="168"/>
      <c r="J33" s="169">
        <f>N30</f>
        <v>4952</v>
      </c>
      <c r="K33" s="170"/>
      <c r="L33" s="171"/>
      <c r="M33" s="172">
        <v>0.08</v>
      </c>
      <c r="N33" s="124">
        <f>J33*M33</f>
        <v>396.16</v>
      </c>
      <c r="O33" s="173"/>
    </row>
    <row r="34" ht="15.95" customHeight="1" spans="1:15">
      <c r="A34" s="77" t="s">
        <v>60</v>
      </c>
      <c r="B34" s="78"/>
      <c r="C34" s="78"/>
      <c r="D34" s="78"/>
      <c r="E34" s="78"/>
      <c r="F34" s="78"/>
      <c r="G34" s="78"/>
      <c r="H34" s="78"/>
      <c r="I34" s="78"/>
      <c r="J34" s="174"/>
      <c r="K34" s="174"/>
      <c r="L34" s="174"/>
      <c r="M34" s="175"/>
      <c r="N34" s="176">
        <f>SUM(N33:N33)</f>
        <v>396.16</v>
      </c>
      <c r="O34" s="177"/>
    </row>
    <row r="35" ht="15.95" customHeight="1" spans="1:15">
      <c r="A35" s="52" t="s">
        <v>35</v>
      </c>
      <c r="B35" s="21" t="s">
        <v>33</v>
      </c>
      <c r="C35" s="130" t="s">
        <v>36</v>
      </c>
      <c r="D35" s="185"/>
      <c r="E35" s="185"/>
      <c r="F35" s="185"/>
      <c r="G35" s="53"/>
      <c r="H35" s="21" t="s">
        <v>152</v>
      </c>
      <c r="I35" s="21" t="s">
        <v>153</v>
      </c>
      <c r="J35" s="130" t="s">
        <v>61</v>
      </c>
      <c r="K35" s="53"/>
      <c r="L35" s="130" t="s">
        <v>39</v>
      </c>
      <c r="M35" s="131" t="s">
        <v>40</v>
      </c>
      <c r="N35" s="93" t="s">
        <v>63</v>
      </c>
      <c r="O35" s="132" t="s">
        <v>42</v>
      </c>
    </row>
    <row r="36" ht="15.95" customHeight="1" spans="1:15">
      <c r="A36" s="38" t="s">
        <v>154</v>
      </c>
      <c r="B36" s="39" t="s">
        <v>12</v>
      </c>
      <c r="C36" s="39"/>
      <c r="D36" s="39"/>
      <c r="E36" s="39"/>
      <c r="F36" s="39"/>
      <c r="G36" s="39"/>
      <c r="H36" s="39"/>
      <c r="I36" s="39"/>
      <c r="J36" s="112"/>
      <c r="K36" s="112"/>
      <c r="L36" s="112"/>
      <c r="M36" s="113"/>
      <c r="N36" s="114"/>
      <c r="O36" s="115"/>
    </row>
    <row r="37" ht="15.95" customHeight="1" spans="1:15">
      <c r="A37" s="186" t="s">
        <v>155</v>
      </c>
      <c r="B37" s="187" t="s">
        <v>156</v>
      </c>
      <c r="C37" s="188" t="s">
        <v>178</v>
      </c>
      <c r="D37" s="188"/>
      <c r="E37" s="188"/>
      <c r="F37" s="188"/>
      <c r="G37" s="188"/>
      <c r="H37" s="60" t="s">
        <v>158</v>
      </c>
      <c r="I37" s="60" t="s">
        <v>159</v>
      </c>
      <c r="J37" s="144">
        <v>2</v>
      </c>
      <c r="K37" s="144"/>
      <c r="L37" s="100" t="s">
        <v>160</v>
      </c>
      <c r="M37" s="146">
        <v>4482</v>
      </c>
      <c r="N37" s="147">
        <f>J37*M37</f>
        <v>8964</v>
      </c>
      <c r="O37" s="148" t="s">
        <v>183</v>
      </c>
    </row>
    <row r="38" ht="15.95" customHeight="1" spans="1:15">
      <c r="A38" s="77" t="s">
        <v>60</v>
      </c>
      <c r="B38" s="78"/>
      <c r="C38" s="78"/>
      <c r="D38" s="78"/>
      <c r="E38" s="78"/>
      <c r="F38" s="78"/>
      <c r="G38" s="78"/>
      <c r="H38" s="78"/>
      <c r="I38" s="78"/>
      <c r="J38" s="174"/>
      <c r="K38" s="174"/>
      <c r="L38" s="174"/>
      <c r="M38" s="175"/>
      <c r="N38" s="176">
        <f>SUM(N37:N37)</f>
        <v>8964</v>
      </c>
      <c r="O38" s="177"/>
    </row>
    <row r="39" ht="15.95" customHeight="1" spans="1:15">
      <c r="A39" s="52" t="s">
        <v>35</v>
      </c>
      <c r="B39" s="21" t="s">
        <v>33</v>
      </c>
      <c r="C39" s="53" t="s">
        <v>36</v>
      </c>
      <c r="D39" s="21"/>
      <c r="E39" s="21"/>
      <c r="F39" s="21"/>
      <c r="G39" s="21"/>
      <c r="H39" s="21"/>
      <c r="I39" s="21"/>
      <c r="J39" s="130" t="s">
        <v>37</v>
      </c>
      <c r="K39" s="53"/>
      <c r="L39" s="130" t="s">
        <v>39</v>
      </c>
      <c r="M39" s="131" t="s">
        <v>40</v>
      </c>
      <c r="N39" s="93" t="s">
        <v>63</v>
      </c>
      <c r="O39" s="132" t="s">
        <v>42</v>
      </c>
    </row>
    <row r="40" ht="15.95" customHeight="1" spans="1:15">
      <c r="A40" s="72" t="s">
        <v>168</v>
      </c>
      <c r="B40" s="39" t="s">
        <v>13</v>
      </c>
      <c r="C40" s="39"/>
      <c r="D40" s="39"/>
      <c r="E40" s="39"/>
      <c r="F40" s="39"/>
      <c r="G40" s="39"/>
      <c r="H40" s="39"/>
      <c r="I40" s="39"/>
      <c r="J40" s="112"/>
      <c r="K40" s="112"/>
      <c r="L40" s="112"/>
      <c r="M40" s="113"/>
      <c r="N40" s="114"/>
      <c r="O40" s="115"/>
    </row>
    <row r="41" ht="15.95" customHeight="1" spans="1:15">
      <c r="A41" s="73" t="s">
        <v>169</v>
      </c>
      <c r="B41" s="74" t="s">
        <v>13</v>
      </c>
      <c r="C41" s="79"/>
      <c r="D41" s="80"/>
      <c r="E41" s="80"/>
      <c r="F41" s="80"/>
      <c r="G41" s="80"/>
      <c r="H41" s="80"/>
      <c r="I41" s="178"/>
      <c r="J41" s="169">
        <f>SUM(N30,N34,N38)</f>
        <v>14312.16</v>
      </c>
      <c r="K41" s="170"/>
      <c r="L41" s="171"/>
      <c r="M41" s="172">
        <v>0.06</v>
      </c>
      <c r="N41" s="124">
        <f>J41*M41</f>
        <v>858.7296</v>
      </c>
      <c r="O41" s="173"/>
    </row>
    <row r="42" ht="15.95" customHeight="1" spans="1:15">
      <c r="A42" s="70" t="s">
        <v>60</v>
      </c>
      <c r="B42" s="71"/>
      <c r="C42" s="71"/>
      <c r="D42" s="71"/>
      <c r="E42" s="71"/>
      <c r="F42" s="71"/>
      <c r="G42" s="71"/>
      <c r="H42" s="71"/>
      <c r="I42" s="71"/>
      <c r="J42" s="164"/>
      <c r="K42" s="164"/>
      <c r="L42" s="164"/>
      <c r="M42" s="165"/>
      <c r="N42" s="166">
        <f>SUM(N41,J41)</f>
        <v>15170.8896</v>
      </c>
      <c r="O42" s="167"/>
    </row>
    <row r="43" ht="15.95" customHeight="1" spans="1:15">
      <c r="A43" s="33"/>
      <c r="B43" s="34" t="s">
        <v>170</v>
      </c>
      <c r="C43" s="34"/>
      <c r="D43" s="34"/>
      <c r="E43" s="34"/>
      <c r="F43" s="34"/>
      <c r="G43" s="34"/>
      <c r="H43" s="34"/>
      <c r="I43" s="34"/>
      <c r="J43" s="104"/>
      <c r="K43" s="104"/>
      <c r="L43" s="104"/>
      <c r="M43" s="179"/>
      <c r="N43" s="180"/>
      <c r="O43" s="181"/>
    </row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 spans="1:5">
      <c r="A67" s="81"/>
      <c r="B67" s="81"/>
      <c r="C67" s="81"/>
      <c r="D67" s="82"/>
      <c r="E67" s="83"/>
    </row>
    <row r="68" ht="15" customHeight="1" spans="1:5">
      <c r="A68" s="81" t="s">
        <v>171</v>
      </c>
      <c r="B68" s="81" t="s">
        <v>110</v>
      </c>
      <c r="C68" s="81" t="s">
        <v>158</v>
      </c>
      <c r="D68" s="82" t="s">
        <v>159</v>
      </c>
      <c r="E68" s="83" t="s">
        <v>172</v>
      </c>
    </row>
    <row r="69" ht="15" customHeight="1" spans="1:5">
      <c r="A69" s="81" t="s">
        <v>50</v>
      </c>
      <c r="B69" s="81" t="s">
        <v>106</v>
      </c>
      <c r="C69" s="81" t="s">
        <v>173</v>
      </c>
      <c r="D69" s="82" t="s">
        <v>174</v>
      </c>
      <c r="E69" s="83" t="s">
        <v>74</v>
      </c>
    </row>
    <row r="70" ht="15" customHeight="1" spans="1:5">
      <c r="A70" s="81"/>
      <c r="B70" s="81" t="s">
        <v>175</v>
      </c>
      <c r="C70" s="81" t="s">
        <v>176</v>
      </c>
      <c r="D70" s="82"/>
      <c r="E70" s="83" t="s">
        <v>177</v>
      </c>
    </row>
    <row r="71" ht="15" customHeight="1" spans="1:2">
      <c r="A71" s="81">
        <v>1</v>
      </c>
      <c r="B71" s="81"/>
    </row>
    <row r="72" ht="15" customHeight="1" spans="1:2">
      <c r="A72" s="81">
        <f t="shared" ref="A72:A101" si="0">A71+1</f>
        <v>2</v>
      </c>
      <c r="B72" s="81"/>
    </row>
    <row r="73" ht="15" customHeight="1" spans="1:2">
      <c r="A73" s="81">
        <f t="shared" si="0"/>
        <v>3</v>
      </c>
      <c r="B73" s="81"/>
    </row>
    <row r="74" ht="15" customHeight="1" spans="1:2">
      <c r="A74" s="81">
        <f t="shared" si="0"/>
        <v>4</v>
      </c>
      <c r="B74" s="81"/>
    </row>
    <row r="75" ht="15" customHeight="1" spans="1:2">
      <c r="A75" s="81">
        <f t="shared" si="0"/>
        <v>5</v>
      </c>
      <c r="B75" s="81"/>
    </row>
    <row r="76" ht="15" customHeight="1" spans="1:2">
      <c r="A76" s="81">
        <f t="shared" si="0"/>
        <v>6</v>
      </c>
      <c r="B76" s="81"/>
    </row>
    <row r="77" ht="15" customHeight="1" spans="1:2">
      <c r="A77" s="81">
        <f t="shared" si="0"/>
        <v>7</v>
      </c>
      <c r="B77" s="81"/>
    </row>
    <row r="78" ht="15" customHeight="1" spans="1:2">
      <c r="A78" s="81">
        <f t="shared" si="0"/>
        <v>8</v>
      </c>
      <c r="B78" s="81"/>
    </row>
    <row r="79" ht="15" customHeight="1" spans="1:2">
      <c r="A79" s="81">
        <f t="shared" si="0"/>
        <v>9</v>
      </c>
      <c r="B79" s="81"/>
    </row>
    <row r="80" ht="15" customHeight="1" spans="1:2">
      <c r="A80" s="81">
        <f t="shared" si="0"/>
        <v>10</v>
      </c>
      <c r="B80" s="81"/>
    </row>
    <row r="81" ht="15" customHeight="1" spans="1:2">
      <c r="A81" s="81">
        <f t="shared" si="0"/>
        <v>11</v>
      </c>
      <c r="B81" s="81"/>
    </row>
    <row r="82" ht="15" customHeight="1" spans="1:2">
      <c r="A82" s="81">
        <f t="shared" si="0"/>
        <v>12</v>
      </c>
      <c r="B82" s="81"/>
    </row>
    <row r="83" ht="15" customHeight="1" spans="1:2">
      <c r="A83" s="81">
        <f t="shared" si="0"/>
        <v>13</v>
      </c>
      <c r="B83" s="81"/>
    </row>
    <row r="84" ht="15" customHeight="1" spans="1:2">
      <c r="A84" s="81">
        <f t="shared" si="0"/>
        <v>14</v>
      </c>
      <c r="B84" s="81"/>
    </row>
    <row r="85" ht="15" customHeight="1" spans="1:2">
      <c r="A85" s="81">
        <f t="shared" si="0"/>
        <v>15</v>
      </c>
      <c r="B85" s="81"/>
    </row>
    <row r="86" ht="15" customHeight="1" spans="1:2">
      <c r="A86" s="81">
        <f t="shared" si="0"/>
        <v>16</v>
      </c>
      <c r="B86" s="81"/>
    </row>
    <row r="87" ht="15" customHeight="1" spans="1:2">
      <c r="A87" s="81">
        <f t="shared" si="0"/>
        <v>17</v>
      </c>
      <c r="B87" s="81"/>
    </row>
    <row r="88" ht="15" customHeight="1" spans="1:2">
      <c r="A88" s="81">
        <f t="shared" si="0"/>
        <v>18</v>
      </c>
      <c r="B88" s="81"/>
    </row>
    <row r="89" ht="15" customHeight="1" spans="1:2">
      <c r="A89" s="81">
        <f t="shared" si="0"/>
        <v>19</v>
      </c>
      <c r="B89" s="81"/>
    </row>
    <row r="90" ht="15" customHeight="1" spans="1:2">
      <c r="A90" s="81">
        <f t="shared" si="0"/>
        <v>20</v>
      </c>
      <c r="B90" s="81"/>
    </row>
    <row r="91" ht="15" customHeight="1" spans="1:2">
      <c r="A91" s="81">
        <f t="shared" si="0"/>
        <v>21</v>
      </c>
      <c r="B91" s="81"/>
    </row>
    <row r="92" ht="15" customHeight="1" spans="1:2">
      <c r="A92" s="81">
        <f t="shared" si="0"/>
        <v>22</v>
      </c>
      <c r="B92" s="81"/>
    </row>
    <row r="93" ht="15" customHeight="1" spans="1:2">
      <c r="A93" s="81">
        <f t="shared" si="0"/>
        <v>23</v>
      </c>
      <c r="B93" s="81"/>
    </row>
    <row r="94" ht="15" customHeight="1" spans="1:2">
      <c r="A94" s="81">
        <f t="shared" si="0"/>
        <v>24</v>
      </c>
      <c r="B94" s="81"/>
    </row>
    <row r="95" ht="15" customHeight="1" spans="1:2">
      <c r="A95" s="81">
        <f t="shared" si="0"/>
        <v>25</v>
      </c>
      <c r="B95" s="81"/>
    </row>
    <row r="96" ht="15" customHeight="1" spans="1:2">
      <c r="A96" s="81">
        <f t="shared" si="0"/>
        <v>26</v>
      </c>
      <c r="B96" s="81"/>
    </row>
    <row r="97" ht="15" customHeight="1" spans="1:2">
      <c r="A97" s="81">
        <f t="shared" si="0"/>
        <v>27</v>
      </c>
      <c r="B97" s="81"/>
    </row>
    <row r="98" ht="15" customHeight="1" spans="1:2">
      <c r="A98" s="81">
        <f t="shared" si="0"/>
        <v>28</v>
      </c>
      <c r="B98" s="81"/>
    </row>
    <row r="99" ht="15" customHeight="1" spans="1:2">
      <c r="A99" s="81">
        <f t="shared" si="0"/>
        <v>29</v>
      </c>
      <c r="B99" s="81"/>
    </row>
    <row r="100" ht="15" customHeight="1" spans="1:2">
      <c r="A100" s="81">
        <f t="shared" si="0"/>
        <v>30</v>
      </c>
      <c r="B100" s="81"/>
    </row>
    <row r="101" ht="15" customHeight="1" spans="1:2">
      <c r="A101" s="81">
        <f t="shared" si="0"/>
        <v>31</v>
      </c>
      <c r="B101" s="81"/>
    </row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</sheetData>
  <mergeCells count="43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13:I13"/>
    <mergeCell ref="C18:I18"/>
    <mergeCell ref="C20:I20"/>
    <mergeCell ref="C21:G21"/>
    <mergeCell ref="C22:G22"/>
    <mergeCell ref="C23:G23"/>
    <mergeCell ref="C25:I25"/>
    <mergeCell ref="J25:K25"/>
    <mergeCell ref="C27:I27"/>
    <mergeCell ref="J27:K27"/>
    <mergeCell ref="C28:I28"/>
    <mergeCell ref="J28:K28"/>
    <mergeCell ref="C31:I31"/>
    <mergeCell ref="J31:K31"/>
    <mergeCell ref="C33:I33"/>
    <mergeCell ref="J33:K33"/>
    <mergeCell ref="C35:G35"/>
    <mergeCell ref="J35:K35"/>
    <mergeCell ref="C37:G37"/>
    <mergeCell ref="J37:K37"/>
    <mergeCell ref="C39:I39"/>
    <mergeCell ref="J39:K39"/>
    <mergeCell ref="C41:I41"/>
    <mergeCell ref="J41:K41"/>
    <mergeCell ref="A21:A23"/>
    <mergeCell ref="B21:B23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D10 D11 D15 D16">
      <formula1>$A$70:$A$82</formula1>
    </dataValidation>
    <dataValidation type="list" allowBlank="1" showInputMessage="1" showErrorMessage="1" sqref="F10 F11 F15 F16">
      <formula1>$A$70:$A$101</formula1>
    </dataValidation>
    <dataValidation type="list" allowBlank="1" showInputMessage="1" showErrorMessage="1" sqref="H15 H16">
      <formula1>$A$68:$A$69</formula1>
    </dataValidation>
    <dataValidation type="list" allowBlank="1" showInputMessage="1" showErrorMessage="1" sqref="C16">
      <formula1>$E$67:$E$70</formula1>
    </dataValidation>
    <dataValidation type="list" allowBlank="1" showInputMessage="1" showErrorMessage="1" sqref="H37">
      <formula1>$C$67:$C$70</formula1>
    </dataValidation>
    <dataValidation type="list" allowBlank="1" showInputMessage="1" showErrorMessage="1" sqref="I37">
      <formula1>$D$67:$D$69</formula1>
    </dataValidation>
    <dataValidation type="list" allowBlank="1" showInputMessage="1" showErrorMessage="1" sqref="H21:H23">
      <formula1>$B$68:$B$70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2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159"/>
  <sheetViews>
    <sheetView showGridLines="0" workbookViewId="0">
      <pane ySplit="8" topLeftCell="A9" activePane="bottomLeft" state="frozen"/>
      <selection/>
      <selection pane="bottomLeft" activeCell="P8" sqref="P8"/>
    </sheetView>
  </sheetViews>
  <sheetFormatPr defaultColWidth="9.125" defaultRowHeight="11.25"/>
  <cols>
    <col min="1" max="1" width="4.75" style="4" customWidth="1"/>
    <col min="2" max="2" width="21.875" style="4" customWidth="1"/>
    <col min="3" max="3" width="14.75" style="4" customWidth="1"/>
    <col min="4" max="4" width="4.25" style="4" customWidth="1"/>
    <col min="5" max="5" width="6.125" style="4" customWidth="1"/>
    <col min="6" max="8" width="4.25" style="4" customWidth="1"/>
    <col min="9" max="9" width="13.1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6" customWidth="1"/>
    <col min="15" max="15" width="17.75" style="4" customWidth="1"/>
    <col min="16" max="16384" width="9.125" style="4"/>
  </cols>
  <sheetData>
    <row r="1" s="1" customFormat="1" ht="42.75" customHeight="1" spans="1:1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4"/>
      <c r="O1" s="7"/>
    </row>
    <row r="2" s="2" customFormat="1" ht="28.5" customHeight="1" spans="1:15">
      <c r="A2" s="8" t="s">
        <v>16</v>
      </c>
      <c r="B2" s="8"/>
      <c r="C2" s="9" t="s">
        <v>17</v>
      </c>
      <c r="D2" s="9"/>
      <c r="E2" s="9"/>
      <c r="F2" s="10" t="s">
        <v>18</v>
      </c>
      <c r="G2" s="11"/>
      <c r="H2" s="11"/>
      <c r="I2" s="85" t="s">
        <v>19</v>
      </c>
      <c r="J2" s="85"/>
      <c r="K2" s="86"/>
      <c r="L2" s="87" t="s">
        <v>20</v>
      </c>
      <c r="M2" s="87"/>
      <c r="N2" s="88" t="s">
        <v>21</v>
      </c>
      <c r="O2" s="89"/>
    </row>
    <row r="3" s="2" customFormat="1" ht="15" customHeight="1" spans="1:17">
      <c r="A3" s="8" t="s">
        <v>22</v>
      </c>
      <c r="B3" s="8"/>
      <c r="C3" s="12" t="s">
        <v>23</v>
      </c>
      <c r="D3" s="12"/>
      <c r="E3" s="12"/>
      <c r="F3" s="10" t="s">
        <v>24</v>
      </c>
      <c r="G3" s="11"/>
      <c r="H3" s="11"/>
      <c r="I3" s="85" t="s">
        <v>25</v>
      </c>
      <c r="J3" s="85"/>
      <c r="K3" s="86"/>
      <c r="L3" s="87" t="s">
        <v>26</v>
      </c>
      <c r="M3" s="87"/>
      <c r="N3" s="88" t="s">
        <v>27</v>
      </c>
      <c r="O3" s="89"/>
      <c r="Q3" s="182"/>
    </row>
    <row r="4" s="2" customFormat="1" ht="15" customHeight="1" spans="1:15">
      <c r="A4" s="8" t="s">
        <v>28</v>
      </c>
      <c r="B4" s="8"/>
      <c r="C4" s="13" t="s">
        <v>29</v>
      </c>
      <c r="D4" s="13"/>
      <c r="E4" s="13"/>
      <c r="F4" s="14"/>
      <c r="G4" s="11"/>
      <c r="H4" s="15"/>
      <c r="I4" s="15"/>
      <c r="J4" s="15"/>
      <c r="K4" s="15"/>
      <c r="L4" s="87" t="s">
        <v>30</v>
      </c>
      <c r="M4" s="87"/>
      <c r="N4" s="88"/>
      <c r="O4" s="89"/>
    </row>
    <row r="5" ht="9.95" customHeight="1" spans="1:15">
      <c r="A5" s="16"/>
      <c r="B5" s="16"/>
      <c r="C5" s="16"/>
      <c r="D5" s="16"/>
      <c r="E5" s="16"/>
      <c r="F5" s="16"/>
      <c r="G5" s="17"/>
      <c r="H5" s="16"/>
      <c r="I5" s="16"/>
      <c r="M5" s="16"/>
      <c r="N5" s="90"/>
      <c r="O5" s="16"/>
    </row>
    <row r="6" ht="48" customHeight="1" spans="1:15">
      <c r="A6" s="18" t="s">
        <v>31</v>
      </c>
      <c r="B6" s="19" t="s">
        <v>32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91"/>
      <c r="O6" s="92"/>
    </row>
    <row r="7" ht="15.95" customHeight="1" spans="1:15">
      <c r="A7" s="20" t="s">
        <v>33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 t="s">
        <v>34</v>
      </c>
      <c r="N7" s="93"/>
      <c r="O7" s="94"/>
    </row>
    <row r="8" ht="15.95" customHeight="1" spans="1:15">
      <c r="A8" s="22" t="s">
        <v>35</v>
      </c>
      <c r="B8" s="23" t="s">
        <v>33</v>
      </c>
      <c r="C8" s="24" t="s">
        <v>36</v>
      </c>
      <c r="D8" s="23"/>
      <c r="E8" s="23"/>
      <c r="F8" s="23"/>
      <c r="G8" s="23"/>
      <c r="H8" s="23"/>
      <c r="I8" s="23"/>
      <c r="J8" s="23" t="s">
        <v>37</v>
      </c>
      <c r="K8" s="23" t="s">
        <v>38</v>
      </c>
      <c r="L8" s="23" t="s">
        <v>39</v>
      </c>
      <c r="M8" s="23" t="s">
        <v>40</v>
      </c>
      <c r="N8" s="95" t="s">
        <v>41</v>
      </c>
      <c r="O8" s="96" t="s">
        <v>42</v>
      </c>
    </row>
    <row r="9" s="3" customFormat="1" ht="15.95" customHeight="1" spans="1:15">
      <c r="A9" s="25" t="s">
        <v>43</v>
      </c>
      <c r="B9" s="26" t="s">
        <v>44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97"/>
      <c r="O9" s="98"/>
    </row>
    <row r="10" ht="76" customHeight="1" spans="1:15">
      <c r="A10" s="29" t="s">
        <v>45</v>
      </c>
      <c r="B10" s="30" t="s">
        <v>46</v>
      </c>
      <c r="C10" s="31" t="s">
        <v>47</v>
      </c>
      <c r="D10" s="32">
        <v>2</v>
      </c>
      <c r="E10" s="31" t="s">
        <v>48</v>
      </c>
      <c r="F10" s="32">
        <v>22</v>
      </c>
      <c r="G10" s="31" t="s">
        <v>49</v>
      </c>
      <c r="H10" s="32">
        <v>2</v>
      </c>
      <c r="I10" s="31" t="s">
        <v>50</v>
      </c>
      <c r="J10" s="99">
        <v>1</v>
      </c>
      <c r="K10" s="31">
        <v>2</v>
      </c>
      <c r="L10" s="100" t="s">
        <v>51</v>
      </c>
      <c r="M10" s="101">
        <v>717</v>
      </c>
      <c r="N10" s="102">
        <f>J10*K10*M10</f>
        <v>1434</v>
      </c>
      <c r="O10" s="103" t="s">
        <v>52</v>
      </c>
    </row>
    <row r="11" ht="27" customHeight="1" spans="1:15">
      <c r="A11" s="29" t="s">
        <v>53</v>
      </c>
      <c r="B11" s="183" t="s">
        <v>58</v>
      </c>
      <c r="C11" s="149" t="s">
        <v>55</v>
      </c>
      <c r="D11" s="184">
        <v>2</v>
      </c>
      <c r="E11" s="149" t="s">
        <v>48</v>
      </c>
      <c r="F11" s="184">
        <v>24</v>
      </c>
      <c r="G11" s="149" t="s">
        <v>49</v>
      </c>
      <c r="H11" s="184">
        <v>1</v>
      </c>
      <c r="I11" s="149" t="s">
        <v>50</v>
      </c>
      <c r="J11" s="192">
        <v>1</v>
      </c>
      <c r="K11" s="149">
        <v>1</v>
      </c>
      <c r="L11" s="193" t="s">
        <v>51</v>
      </c>
      <c r="M11" s="152">
        <v>498</v>
      </c>
      <c r="N11" s="153">
        <f>J11*K11*M11</f>
        <v>498</v>
      </c>
      <c r="O11" s="194" t="s">
        <v>184</v>
      </c>
    </row>
    <row r="12" ht="15.95" customHeight="1" spans="1:15">
      <c r="A12" s="33" t="s">
        <v>60</v>
      </c>
      <c r="B12" s="34"/>
      <c r="C12" s="34"/>
      <c r="D12" s="34"/>
      <c r="E12" s="34"/>
      <c r="F12" s="34"/>
      <c r="G12" s="34"/>
      <c r="H12" s="34"/>
      <c r="I12" s="34"/>
      <c r="J12" s="104"/>
      <c r="K12" s="104"/>
      <c r="L12" s="104"/>
      <c r="M12" s="105"/>
      <c r="N12" s="106">
        <f>SUM(N10:N11)</f>
        <v>1932</v>
      </c>
      <c r="O12" s="107"/>
    </row>
    <row r="13" ht="15.95" customHeight="1" spans="1:15">
      <c r="A13" s="35" t="s">
        <v>35</v>
      </c>
      <c r="B13" s="36" t="s">
        <v>33</v>
      </c>
      <c r="C13" s="37" t="s">
        <v>36</v>
      </c>
      <c r="D13" s="36"/>
      <c r="E13" s="36"/>
      <c r="F13" s="36"/>
      <c r="G13" s="36"/>
      <c r="H13" s="36"/>
      <c r="I13" s="36"/>
      <c r="J13" s="36" t="s">
        <v>61</v>
      </c>
      <c r="K13" s="36" t="s">
        <v>62</v>
      </c>
      <c r="L13" s="108" t="s">
        <v>39</v>
      </c>
      <c r="M13" s="109" t="s">
        <v>40</v>
      </c>
      <c r="N13" s="110" t="s">
        <v>63</v>
      </c>
      <c r="O13" s="111" t="s">
        <v>42</v>
      </c>
    </row>
    <row r="14" ht="15.95" customHeight="1" spans="1:15">
      <c r="A14" s="38" t="s">
        <v>64</v>
      </c>
      <c r="B14" s="39" t="s">
        <v>65</v>
      </c>
      <c r="C14" s="39"/>
      <c r="D14" s="39"/>
      <c r="E14" s="39"/>
      <c r="F14" s="39"/>
      <c r="G14" s="39"/>
      <c r="H14" s="39"/>
      <c r="I14" s="39"/>
      <c r="J14" s="112"/>
      <c r="K14" s="112"/>
      <c r="L14" s="112"/>
      <c r="M14" s="113"/>
      <c r="N14" s="114"/>
      <c r="O14" s="115"/>
    </row>
    <row r="15" ht="30" customHeight="1" spans="1:15">
      <c r="A15" s="40" t="s">
        <v>66</v>
      </c>
      <c r="B15" s="41" t="s">
        <v>67</v>
      </c>
      <c r="C15" s="42" t="s">
        <v>68</v>
      </c>
      <c r="D15" s="43">
        <v>2</v>
      </c>
      <c r="E15" s="44" t="s">
        <v>48</v>
      </c>
      <c r="F15" s="43">
        <v>22</v>
      </c>
      <c r="G15" s="44" t="s">
        <v>49</v>
      </c>
      <c r="H15" s="43" t="s">
        <v>50</v>
      </c>
      <c r="I15" s="44" t="s">
        <v>69</v>
      </c>
      <c r="J15" s="116">
        <v>1</v>
      </c>
      <c r="K15" s="116">
        <v>1</v>
      </c>
      <c r="L15" s="117" t="s">
        <v>70</v>
      </c>
      <c r="M15" s="118">
        <v>65</v>
      </c>
      <c r="N15" s="119">
        <f>J15*K15*M15</f>
        <v>65</v>
      </c>
      <c r="O15" s="120" t="s">
        <v>71</v>
      </c>
    </row>
    <row r="16" ht="30" customHeight="1" spans="1:15">
      <c r="A16" s="45" t="s">
        <v>72</v>
      </c>
      <c r="B16" s="46" t="s">
        <v>73</v>
      </c>
      <c r="C16" s="47" t="s">
        <v>74</v>
      </c>
      <c r="D16" s="48">
        <v>2</v>
      </c>
      <c r="E16" s="49" t="s">
        <v>48</v>
      </c>
      <c r="F16" s="48">
        <v>23</v>
      </c>
      <c r="G16" s="49" t="s">
        <v>49</v>
      </c>
      <c r="H16" s="48" t="s">
        <v>50</v>
      </c>
      <c r="I16" s="49" t="s">
        <v>69</v>
      </c>
      <c r="J16" s="121">
        <v>1</v>
      </c>
      <c r="K16" s="121">
        <v>1</v>
      </c>
      <c r="L16" s="122" t="s">
        <v>70</v>
      </c>
      <c r="M16" s="123">
        <v>298</v>
      </c>
      <c r="N16" s="124">
        <f>J16*K16*M16</f>
        <v>298</v>
      </c>
      <c r="O16" s="125" t="s">
        <v>77</v>
      </c>
    </row>
    <row r="17" ht="15.95" customHeight="1" spans="1:15">
      <c r="A17" s="50" t="s">
        <v>60</v>
      </c>
      <c r="B17" s="51"/>
      <c r="C17" s="51"/>
      <c r="D17" s="51"/>
      <c r="E17" s="51"/>
      <c r="F17" s="51"/>
      <c r="G17" s="51"/>
      <c r="H17" s="51"/>
      <c r="I17" s="51"/>
      <c r="J17" s="126"/>
      <c r="K17" s="126"/>
      <c r="L17" s="126"/>
      <c r="M17" s="127"/>
      <c r="N17" s="128">
        <f>SUM(N15:N16)</f>
        <v>363</v>
      </c>
      <c r="O17" s="129"/>
    </row>
    <row r="18" ht="15.95" customHeight="1" spans="1:15">
      <c r="A18" s="52" t="s">
        <v>35</v>
      </c>
      <c r="B18" s="21" t="s">
        <v>33</v>
      </c>
      <c r="C18" s="53" t="s">
        <v>36</v>
      </c>
      <c r="D18" s="21"/>
      <c r="E18" s="21"/>
      <c r="F18" s="21"/>
      <c r="G18" s="21"/>
      <c r="H18" s="21"/>
      <c r="I18" s="21"/>
      <c r="J18" s="21" t="s">
        <v>61</v>
      </c>
      <c r="K18" s="21" t="s">
        <v>79</v>
      </c>
      <c r="L18" s="130" t="s">
        <v>39</v>
      </c>
      <c r="M18" s="131" t="s">
        <v>40</v>
      </c>
      <c r="N18" s="93" t="s">
        <v>63</v>
      </c>
      <c r="O18" s="132" t="s">
        <v>42</v>
      </c>
    </row>
    <row r="19" ht="15.95" customHeight="1" spans="1:15">
      <c r="A19" s="54" t="s">
        <v>80</v>
      </c>
      <c r="B19" s="55" t="s">
        <v>7</v>
      </c>
      <c r="C19" s="55"/>
      <c r="D19" s="55"/>
      <c r="E19" s="55"/>
      <c r="F19" s="55"/>
      <c r="G19" s="55"/>
      <c r="H19" s="55"/>
      <c r="I19" s="55"/>
      <c r="J19" s="133"/>
      <c r="K19" s="133"/>
      <c r="L19" s="133"/>
      <c r="M19" s="134"/>
      <c r="N19" s="135"/>
      <c r="O19" s="136"/>
    </row>
    <row r="20" ht="30" customHeight="1" spans="1:15">
      <c r="A20" s="46" t="s">
        <v>81</v>
      </c>
      <c r="B20" s="56" t="s">
        <v>100</v>
      </c>
      <c r="C20" s="57" t="s">
        <v>101</v>
      </c>
      <c r="D20" s="58"/>
      <c r="E20" s="58"/>
      <c r="F20" s="58"/>
      <c r="G20" s="58"/>
      <c r="H20" s="58"/>
      <c r="I20" s="137"/>
      <c r="J20" s="138"/>
      <c r="K20" s="139"/>
      <c r="L20" s="140" t="s">
        <v>84</v>
      </c>
      <c r="M20" s="141"/>
      <c r="N20" s="142">
        <f>J20*K20*M20</f>
        <v>0</v>
      </c>
      <c r="O20" s="143" t="s">
        <v>102</v>
      </c>
    </row>
    <row r="21" ht="15.95" customHeight="1" spans="1:15">
      <c r="A21" s="46" t="s">
        <v>94</v>
      </c>
      <c r="B21" s="41" t="s">
        <v>104</v>
      </c>
      <c r="C21" s="59" t="s">
        <v>105</v>
      </c>
      <c r="D21" s="59"/>
      <c r="E21" s="59"/>
      <c r="F21" s="59"/>
      <c r="G21" s="59"/>
      <c r="H21" s="60" t="s">
        <v>106</v>
      </c>
      <c r="I21" s="31" t="s">
        <v>107</v>
      </c>
      <c r="J21" s="144"/>
      <c r="K21" s="144"/>
      <c r="L21" s="145" t="s">
        <v>108</v>
      </c>
      <c r="M21" s="146"/>
      <c r="N21" s="147">
        <f>J21*K21*M21</f>
        <v>0</v>
      </c>
      <c r="O21" s="148"/>
    </row>
    <row r="22" ht="15.95" customHeight="1" spans="1:15">
      <c r="A22" s="46"/>
      <c r="B22" s="61"/>
      <c r="C22" s="62" t="s">
        <v>109</v>
      </c>
      <c r="D22" s="62"/>
      <c r="E22" s="62"/>
      <c r="F22" s="62"/>
      <c r="G22" s="62"/>
      <c r="H22" s="60" t="s">
        <v>110</v>
      </c>
      <c r="I22" s="149" t="s">
        <v>107</v>
      </c>
      <c r="J22" s="150"/>
      <c r="K22" s="150"/>
      <c r="L22" s="151" t="s">
        <v>108</v>
      </c>
      <c r="M22" s="152"/>
      <c r="N22" s="153">
        <f>J22*K22*M22</f>
        <v>0</v>
      </c>
      <c r="O22" s="154"/>
    </row>
    <row r="23" ht="15.95" customHeight="1" spans="1:15">
      <c r="A23" s="46"/>
      <c r="B23" s="63"/>
      <c r="C23" s="64" t="s">
        <v>111</v>
      </c>
      <c r="D23" s="64"/>
      <c r="E23" s="64"/>
      <c r="F23" s="64"/>
      <c r="G23" s="64"/>
      <c r="H23" s="60" t="s">
        <v>110</v>
      </c>
      <c r="I23" s="155" t="s">
        <v>107</v>
      </c>
      <c r="J23" s="138"/>
      <c r="K23" s="138"/>
      <c r="L23" s="140" t="s">
        <v>108</v>
      </c>
      <c r="M23" s="156"/>
      <c r="N23" s="157">
        <f>J23*K23*M23</f>
        <v>0</v>
      </c>
      <c r="O23" s="158"/>
    </row>
    <row r="24" ht="15.95" customHeight="1" spans="1:15">
      <c r="A24" s="50" t="s">
        <v>60</v>
      </c>
      <c r="B24" s="51"/>
      <c r="C24" s="51"/>
      <c r="D24" s="51"/>
      <c r="E24" s="51"/>
      <c r="F24" s="51"/>
      <c r="G24" s="51"/>
      <c r="H24" s="51"/>
      <c r="I24" s="51"/>
      <c r="J24" s="126"/>
      <c r="K24" s="126"/>
      <c r="L24" s="126"/>
      <c r="M24" s="127"/>
      <c r="N24" s="128">
        <f>SUM(N20:N23)</f>
        <v>0</v>
      </c>
      <c r="O24" s="129"/>
    </row>
    <row r="25" ht="15.95" customHeight="1" spans="1:15">
      <c r="A25" s="52" t="s">
        <v>35</v>
      </c>
      <c r="B25" s="21" t="s">
        <v>33</v>
      </c>
      <c r="C25" s="53" t="s">
        <v>36</v>
      </c>
      <c r="D25" s="21"/>
      <c r="E25" s="21"/>
      <c r="F25" s="21"/>
      <c r="G25" s="21"/>
      <c r="H25" s="21"/>
      <c r="I25" s="21"/>
      <c r="J25" s="130" t="s">
        <v>37</v>
      </c>
      <c r="K25" s="53"/>
      <c r="L25" s="130" t="s">
        <v>39</v>
      </c>
      <c r="M25" s="131" t="s">
        <v>40</v>
      </c>
      <c r="N25" s="93" t="s">
        <v>63</v>
      </c>
      <c r="O25" s="132" t="s">
        <v>42</v>
      </c>
    </row>
    <row r="26" ht="15.95" customHeight="1" spans="1:15">
      <c r="A26" s="54" t="s">
        <v>112</v>
      </c>
      <c r="B26" s="55" t="s">
        <v>113</v>
      </c>
      <c r="C26" s="55"/>
      <c r="D26" s="55"/>
      <c r="E26" s="55"/>
      <c r="F26" s="55"/>
      <c r="G26" s="55"/>
      <c r="H26" s="55"/>
      <c r="I26" s="55"/>
      <c r="J26" s="133"/>
      <c r="K26" s="133"/>
      <c r="L26" s="133"/>
      <c r="M26" s="134"/>
      <c r="N26" s="135"/>
      <c r="O26" s="136"/>
    </row>
    <row r="27" ht="15.95" customHeight="1" spans="1:15">
      <c r="A27" s="65" t="s">
        <v>114</v>
      </c>
      <c r="B27" s="41" t="s">
        <v>115</v>
      </c>
      <c r="C27" s="66" t="s">
        <v>116</v>
      </c>
      <c r="D27" s="67"/>
      <c r="E27" s="67"/>
      <c r="F27" s="67"/>
      <c r="G27" s="67"/>
      <c r="H27" s="67"/>
      <c r="I27" s="159"/>
      <c r="J27" s="160">
        <v>1</v>
      </c>
      <c r="K27" s="161"/>
      <c r="L27" s="162" t="s">
        <v>70</v>
      </c>
      <c r="M27" s="118">
        <v>80</v>
      </c>
      <c r="N27" s="119">
        <f>J27*M27</f>
        <v>80</v>
      </c>
      <c r="O27" s="163" t="s">
        <v>117</v>
      </c>
    </row>
    <row r="28" ht="42" customHeight="1" spans="1:15">
      <c r="A28" s="68" t="s">
        <v>118</v>
      </c>
      <c r="B28" s="46" t="s">
        <v>119</v>
      </c>
      <c r="C28" s="69" t="s">
        <v>120</v>
      </c>
      <c r="D28" s="69"/>
      <c r="E28" s="69"/>
      <c r="F28" s="69"/>
      <c r="G28" s="69"/>
      <c r="H28" s="69"/>
      <c r="I28" s="69"/>
      <c r="J28" s="121">
        <v>1</v>
      </c>
      <c r="K28" s="121"/>
      <c r="L28" s="45" t="s">
        <v>70</v>
      </c>
      <c r="M28" s="123">
        <v>350</v>
      </c>
      <c r="N28" s="124">
        <f>J28*M28</f>
        <v>350</v>
      </c>
      <c r="O28" s="125" t="s">
        <v>121</v>
      </c>
    </row>
    <row r="29" ht="15.95" customHeight="1" spans="1:15">
      <c r="A29" s="50" t="s">
        <v>60</v>
      </c>
      <c r="B29" s="51"/>
      <c r="C29" s="51"/>
      <c r="D29" s="51"/>
      <c r="E29" s="51"/>
      <c r="F29" s="51"/>
      <c r="G29" s="51"/>
      <c r="H29" s="51"/>
      <c r="I29" s="51"/>
      <c r="J29" s="126"/>
      <c r="K29" s="126"/>
      <c r="L29" s="126"/>
      <c r="M29" s="127"/>
      <c r="N29" s="128">
        <f>SUM(N27:N28)</f>
        <v>430</v>
      </c>
      <c r="O29" s="129"/>
    </row>
    <row r="30" ht="15.95" customHeight="1" spans="1:15">
      <c r="A30" s="70" t="s">
        <v>148</v>
      </c>
      <c r="B30" s="71"/>
      <c r="C30" s="71"/>
      <c r="D30" s="71"/>
      <c r="E30" s="71"/>
      <c r="F30" s="71"/>
      <c r="G30" s="71"/>
      <c r="H30" s="71"/>
      <c r="I30" s="71"/>
      <c r="J30" s="164"/>
      <c r="K30" s="164"/>
      <c r="L30" s="164"/>
      <c r="M30" s="165"/>
      <c r="N30" s="166">
        <f>SUM(N12,N17,N24,N29)</f>
        <v>2725</v>
      </c>
      <c r="O30" s="167"/>
    </row>
    <row r="31" ht="15.95" customHeight="1" spans="1:15">
      <c r="A31" s="52" t="s">
        <v>35</v>
      </c>
      <c r="B31" s="21" t="s">
        <v>33</v>
      </c>
      <c r="C31" s="53" t="s">
        <v>36</v>
      </c>
      <c r="D31" s="21"/>
      <c r="E31" s="21"/>
      <c r="F31" s="21"/>
      <c r="G31" s="21"/>
      <c r="H31" s="21"/>
      <c r="I31" s="21"/>
      <c r="J31" s="130" t="s">
        <v>37</v>
      </c>
      <c r="K31" s="53"/>
      <c r="L31" s="130" t="s">
        <v>39</v>
      </c>
      <c r="M31" s="131" t="s">
        <v>40</v>
      </c>
      <c r="N31" s="93" t="s">
        <v>63</v>
      </c>
      <c r="O31" s="132" t="s">
        <v>42</v>
      </c>
    </row>
    <row r="32" ht="15.95" customHeight="1" spans="1:15">
      <c r="A32" s="72" t="s">
        <v>149</v>
      </c>
      <c r="B32" s="39" t="s">
        <v>10</v>
      </c>
      <c r="C32" s="39"/>
      <c r="D32" s="39"/>
      <c r="E32" s="39"/>
      <c r="F32" s="39"/>
      <c r="G32" s="39"/>
      <c r="H32" s="39"/>
      <c r="I32" s="39"/>
      <c r="J32" s="112"/>
      <c r="K32" s="112"/>
      <c r="L32" s="112"/>
      <c r="M32" s="113"/>
      <c r="N32" s="114"/>
      <c r="O32" s="115"/>
    </row>
    <row r="33" ht="15.95" customHeight="1" spans="1:15">
      <c r="A33" s="73" t="s">
        <v>150</v>
      </c>
      <c r="B33" s="74" t="s">
        <v>10</v>
      </c>
      <c r="C33" s="75" t="s">
        <v>151</v>
      </c>
      <c r="D33" s="76"/>
      <c r="E33" s="76"/>
      <c r="F33" s="76"/>
      <c r="G33" s="76"/>
      <c r="H33" s="76"/>
      <c r="I33" s="168"/>
      <c r="J33" s="169">
        <f>N30</f>
        <v>2725</v>
      </c>
      <c r="K33" s="170"/>
      <c r="L33" s="171"/>
      <c r="M33" s="172">
        <v>0.08</v>
      </c>
      <c r="N33" s="124">
        <f>J33*M33</f>
        <v>218</v>
      </c>
      <c r="O33" s="173"/>
    </row>
    <row r="34" ht="15.95" customHeight="1" spans="1:15">
      <c r="A34" s="77" t="s">
        <v>60</v>
      </c>
      <c r="B34" s="78"/>
      <c r="C34" s="78"/>
      <c r="D34" s="78"/>
      <c r="E34" s="78"/>
      <c r="F34" s="78"/>
      <c r="G34" s="78"/>
      <c r="H34" s="78"/>
      <c r="I34" s="78"/>
      <c r="J34" s="174"/>
      <c r="K34" s="174"/>
      <c r="L34" s="174"/>
      <c r="M34" s="175"/>
      <c r="N34" s="176">
        <f>SUM(N33:N33)</f>
        <v>218</v>
      </c>
      <c r="O34" s="177"/>
    </row>
    <row r="35" ht="15.95" customHeight="1" spans="1:15">
      <c r="A35" s="52" t="s">
        <v>35</v>
      </c>
      <c r="B35" s="21" t="s">
        <v>33</v>
      </c>
      <c r="C35" s="130" t="s">
        <v>36</v>
      </c>
      <c r="D35" s="185"/>
      <c r="E35" s="185"/>
      <c r="F35" s="185"/>
      <c r="G35" s="53"/>
      <c r="H35" s="21" t="s">
        <v>152</v>
      </c>
      <c r="I35" s="21" t="s">
        <v>153</v>
      </c>
      <c r="J35" s="130" t="s">
        <v>61</v>
      </c>
      <c r="K35" s="53"/>
      <c r="L35" s="130" t="s">
        <v>39</v>
      </c>
      <c r="M35" s="131" t="s">
        <v>40</v>
      </c>
      <c r="N35" s="93" t="s">
        <v>63</v>
      </c>
      <c r="O35" s="132" t="s">
        <v>42</v>
      </c>
    </row>
    <row r="36" ht="15.95" customHeight="1" spans="1:15">
      <c r="A36" s="38" t="s">
        <v>154</v>
      </c>
      <c r="B36" s="39" t="s">
        <v>12</v>
      </c>
      <c r="C36" s="39"/>
      <c r="D36" s="39"/>
      <c r="E36" s="39"/>
      <c r="F36" s="39"/>
      <c r="G36" s="39"/>
      <c r="H36" s="39"/>
      <c r="I36" s="39"/>
      <c r="J36" s="112"/>
      <c r="K36" s="112"/>
      <c r="L36" s="112"/>
      <c r="M36" s="113"/>
      <c r="N36" s="114"/>
      <c r="O36" s="115"/>
    </row>
    <row r="37" ht="25" customHeight="1" spans="1:15">
      <c r="A37" s="186" t="s">
        <v>155</v>
      </c>
      <c r="B37" s="187" t="s">
        <v>156</v>
      </c>
      <c r="C37" s="188" t="s">
        <v>185</v>
      </c>
      <c r="D37" s="188"/>
      <c r="E37" s="188"/>
      <c r="F37" s="188"/>
      <c r="G37" s="188"/>
      <c r="H37" s="60" t="s">
        <v>158</v>
      </c>
      <c r="I37" s="60" t="s">
        <v>159</v>
      </c>
      <c r="J37" s="144">
        <v>1</v>
      </c>
      <c r="K37" s="144"/>
      <c r="L37" s="100" t="s">
        <v>160</v>
      </c>
      <c r="M37" s="146">
        <v>4069</v>
      </c>
      <c r="N37" s="147">
        <f>J37*M37</f>
        <v>4069</v>
      </c>
      <c r="O37" s="195" t="s">
        <v>183</v>
      </c>
    </row>
    <row r="38" ht="15.95" customHeight="1" spans="1:15">
      <c r="A38" s="186" t="s">
        <v>162</v>
      </c>
      <c r="B38" s="74" t="s">
        <v>163</v>
      </c>
      <c r="C38" s="189" t="s">
        <v>186</v>
      </c>
      <c r="D38" s="189"/>
      <c r="E38" s="189"/>
      <c r="F38" s="189"/>
      <c r="G38" s="189"/>
      <c r="H38" s="47" t="s">
        <v>158</v>
      </c>
      <c r="I38" s="47" t="s">
        <v>159</v>
      </c>
      <c r="J38" s="121">
        <v>1</v>
      </c>
      <c r="K38" s="121"/>
      <c r="L38" s="122" t="s">
        <v>160</v>
      </c>
      <c r="M38" s="146">
        <v>1740</v>
      </c>
      <c r="N38" s="124">
        <f>J38*M38</f>
        <v>1740</v>
      </c>
      <c r="O38" s="196" t="s">
        <v>187</v>
      </c>
    </row>
    <row r="39" ht="15.95" customHeight="1" spans="1:15">
      <c r="A39" s="186" t="s">
        <v>166</v>
      </c>
      <c r="B39" s="190" t="s">
        <v>10</v>
      </c>
      <c r="C39" s="191" t="s">
        <v>167</v>
      </c>
      <c r="D39" s="191"/>
      <c r="E39" s="191"/>
      <c r="F39" s="191"/>
      <c r="G39" s="191"/>
      <c r="H39" s="191"/>
      <c r="I39" s="191"/>
      <c r="J39" s="191"/>
      <c r="K39" s="191"/>
      <c r="L39" s="191"/>
      <c r="M39" s="197">
        <v>0.03</v>
      </c>
      <c r="N39" s="142">
        <f>N38*M39</f>
        <v>52.2</v>
      </c>
      <c r="O39" s="143"/>
    </row>
    <row r="40" ht="15.95" customHeight="1" spans="1:15">
      <c r="A40" s="77" t="s">
        <v>60</v>
      </c>
      <c r="B40" s="78"/>
      <c r="C40" s="78"/>
      <c r="D40" s="78"/>
      <c r="E40" s="78"/>
      <c r="F40" s="78"/>
      <c r="G40" s="78"/>
      <c r="H40" s="78"/>
      <c r="I40" s="78"/>
      <c r="J40" s="174"/>
      <c r="K40" s="174"/>
      <c r="L40" s="174"/>
      <c r="M40" s="175"/>
      <c r="N40" s="176">
        <f>SUM(N37:N39)</f>
        <v>5861.2</v>
      </c>
      <c r="O40" s="177"/>
    </row>
    <row r="41" ht="15.95" customHeight="1" spans="1:15">
      <c r="A41" s="52" t="s">
        <v>35</v>
      </c>
      <c r="B41" s="21" t="s">
        <v>33</v>
      </c>
      <c r="C41" s="53" t="s">
        <v>36</v>
      </c>
      <c r="D41" s="21"/>
      <c r="E41" s="21"/>
      <c r="F41" s="21"/>
      <c r="G41" s="21"/>
      <c r="H41" s="21"/>
      <c r="I41" s="21"/>
      <c r="J41" s="130" t="s">
        <v>37</v>
      </c>
      <c r="K41" s="53"/>
      <c r="L41" s="130" t="s">
        <v>39</v>
      </c>
      <c r="M41" s="131" t="s">
        <v>40</v>
      </c>
      <c r="N41" s="93" t="s">
        <v>63</v>
      </c>
      <c r="O41" s="132" t="s">
        <v>42</v>
      </c>
    </row>
    <row r="42" ht="15.95" customHeight="1" spans="1:15">
      <c r="A42" s="72" t="s">
        <v>168</v>
      </c>
      <c r="B42" s="39" t="s">
        <v>13</v>
      </c>
      <c r="C42" s="39"/>
      <c r="D42" s="39"/>
      <c r="E42" s="39"/>
      <c r="F42" s="39"/>
      <c r="G42" s="39"/>
      <c r="H42" s="39"/>
      <c r="I42" s="39"/>
      <c r="J42" s="112"/>
      <c r="K42" s="112"/>
      <c r="L42" s="112"/>
      <c r="M42" s="113"/>
      <c r="N42" s="114"/>
      <c r="O42" s="115"/>
    </row>
    <row r="43" ht="15.95" customHeight="1" spans="1:15">
      <c r="A43" s="73" t="s">
        <v>169</v>
      </c>
      <c r="B43" s="74" t="s">
        <v>13</v>
      </c>
      <c r="C43" s="79"/>
      <c r="D43" s="80"/>
      <c r="E43" s="80"/>
      <c r="F43" s="80"/>
      <c r="G43" s="80"/>
      <c r="H43" s="80"/>
      <c r="I43" s="178"/>
      <c r="J43" s="169">
        <f>SUM(N30,N34,N40)</f>
        <v>8804.2</v>
      </c>
      <c r="K43" s="170"/>
      <c r="L43" s="171"/>
      <c r="M43" s="172">
        <v>0.06</v>
      </c>
      <c r="N43" s="124">
        <f>J43*M43</f>
        <v>528.252</v>
      </c>
      <c r="O43" s="173"/>
    </row>
    <row r="44" ht="15.95" customHeight="1" spans="1:15">
      <c r="A44" s="70" t="s">
        <v>60</v>
      </c>
      <c r="B44" s="71"/>
      <c r="C44" s="71"/>
      <c r="D44" s="71"/>
      <c r="E44" s="71"/>
      <c r="F44" s="71"/>
      <c r="G44" s="71"/>
      <c r="H44" s="71"/>
      <c r="I44" s="71"/>
      <c r="J44" s="164"/>
      <c r="K44" s="164"/>
      <c r="L44" s="164"/>
      <c r="M44" s="165"/>
      <c r="N44" s="166">
        <f>SUM(N43,J43)</f>
        <v>9332.452</v>
      </c>
      <c r="O44" s="167"/>
    </row>
    <row r="45" ht="15.95" customHeight="1" spans="1:15">
      <c r="A45" s="33"/>
      <c r="B45" s="34" t="s">
        <v>170</v>
      </c>
      <c r="C45" s="34"/>
      <c r="D45" s="34"/>
      <c r="E45" s="34"/>
      <c r="F45" s="34"/>
      <c r="G45" s="34"/>
      <c r="H45" s="34"/>
      <c r="I45" s="34"/>
      <c r="J45" s="104"/>
      <c r="K45" s="104"/>
      <c r="L45" s="104"/>
      <c r="M45" s="179"/>
      <c r="N45" s="180"/>
      <c r="O45" s="181"/>
    </row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 spans="1:5">
      <c r="A69" s="81"/>
      <c r="B69" s="81"/>
      <c r="C69" s="81"/>
      <c r="D69" s="82"/>
      <c r="E69" s="83"/>
    </row>
    <row r="70" ht="15" customHeight="1" spans="1:5">
      <c r="A70" s="81" t="s">
        <v>171</v>
      </c>
      <c r="B70" s="81" t="s">
        <v>110</v>
      </c>
      <c r="C70" s="81" t="s">
        <v>158</v>
      </c>
      <c r="D70" s="82" t="s">
        <v>159</v>
      </c>
      <c r="E70" s="83" t="s">
        <v>172</v>
      </c>
    </row>
    <row r="71" ht="15" customHeight="1" spans="1:5">
      <c r="A71" s="81" t="s">
        <v>50</v>
      </c>
      <c r="B71" s="81" t="s">
        <v>106</v>
      </c>
      <c r="C71" s="81" t="s">
        <v>173</v>
      </c>
      <c r="D71" s="82" t="s">
        <v>174</v>
      </c>
      <c r="E71" s="83" t="s">
        <v>74</v>
      </c>
    </row>
    <row r="72" ht="15" customHeight="1" spans="1:5">
      <c r="A72" s="81"/>
      <c r="B72" s="81" t="s">
        <v>175</v>
      </c>
      <c r="C72" s="81" t="s">
        <v>176</v>
      </c>
      <c r="D72" s="82"/>
      <c r="E72" s="83" t="s">
        <v>177</v>
      </c>
    </row>
    <row r="73" ht="15" customHeight="1" spans="1:2">
      <c r="A73" s="81">
        <v>1</v>
      </c>
      <c r="B73" s="81"/>
    </row>
    <row r="74" ht="15" customHeight="1" spans="1:2">
      <c r="A74" s="81">
        <f t="shared" ref="A74:A103" si="0">A73+1</f>
        <v>2</v>
      </c>
      <c r="B74" s="81"/>
    </row>
    <row r="75" ht="15" customHeight="1" spans="1:2">
      <c r="A75" s="81">
        <f t="shared" si="0"/>
        <v>3</v>
      </c>
      <c r="B75" s="81"/>
    </row>
    <row r="76" ht="15" customHeight="1" spans="1:2">
      <c r="A76" s="81">
        <f t="shared" si="0"/>
        <v>4</v>
      </c>
      <c r="B76" s="81"/>
    </row>
    <row r="77" ht="15" customHeight="1" spans="1:2">
      <c r="A77" s="81">
        <f t="shared" si="0"/>
        <v>5</v>
      </c>
      <c r="B77" s="81"/>
    </row>
    <row r="78" ht="15" customHeight="1" spans="1:2">
      <c r="A78" s="81">
        <f t="shared" si="0"/>
        <v>6</v>
      </c>
      <c r="B78" s="81"/>
    </row>
    <row r="79" ht="15" customHeight="1" spans="1:2">
      <c r="A79" s="81">
        <f t="shared" si="0"/>
        <v>7</v>
      </c>
      <c r="B79" s="81"/>
    </row>
    <row r="80" ht="15" customHeight="1" spans="1:2">
      <c r="A80" s="81">
        <f t="shared" si="0"/>
        <v>8</v>
      </c>
      <c r="B80" s="81"/>
    </row>
    <row r="81" ht="15" customHeight="1" spans="1:2">
      <c r="A81" s="81">
        <f t="shared" si="0"/>
        <v>9</v>
      </c>
      <c r="B81" s="81"/>
    </row>
    <row r="82" ht="15" customHeight="1" spans="1:2">
      <c r="A82" s="81">
        <f t="shared" si="0"/>
        <v>10</v>
      </c>
      <c r="B82" s="81"/>
    </row>
    <row r="83" ht="15" customHeight="1" spans="1:2">
      <c r="A83" s="81">
        <f t="shared" si="0"/>
        <v>11</v>
      </c>
      <c r="B83" s="81"/>
    </row>
    <row r="84" ht="15" customHeight="1" spans="1:2">
      <c r="A84" s="81">
        <f t="shared" si="0"/>
        <v>12</v>
      </c>
      <c r="B84" s="81"/>
    </row>
    <row r="85" ht="15" customHeight="1" spans="1:2">
      <c r="A85" s="81">
        <f t="shared" si="0"/>
        <v>13</v>
      </c>
      <c r="B85" s="81"/>
    </row>
    <row r="86" ht="15" customHeight="1" spans="1:2">
      <c r="A86" s="81">
        <f t="shared" si="0"/>
        <v>14</v>
      </c>
      <c r="B86" s="81"/>
    </row>
    <row r="87" ht="15" customHeight="1" spans="1:2">
      <c r="A87" s="81">
        <f t="shared" si="0"/>
        <v>15</v>
      </c>
      <c r="B87" s="81"/>
    </row>
    <row r="88" ht="15" customHeight="1" spans="1:2">
      <c r="A88" s="81">
        <f t="shared" si="0"/>
        <v>16</v>
      </c>
      <c r="B88" s="81"/>
    </row>
    <row r="89" ht="15" customHeight="1" spans="1:2">
      <c r="A89" s="81">
        <f t="shared" si="0"/>
        <v>17</v>
      </c>
      <c r="B89" s="81"/>
    </row>
    <row r="90" ht="15" customHeight="1" spans="1:2">
      <c r="A90" s="81">
        <f t="shared" si="0"/>
        <v>18</v>
      </c>
      <c r="B90" s="81"/>
    </row>
    <row r="91" ht="15" customHeight="1" spans="1:2">
      <c r="A91" s="81">
        <f t="shared" si="0"/>
        <v>19</v>
      </c>
      <c r="B91" s="81"/>
    </row>
    <row r="92" ht="15" customHeight="1" spans="1:2">
      <c r="A92" s="81">
        <f t="shared" si="0"/>
        <v>20</v>
      </c>
      <c r="B92" s="81"/>
    </row>
    <row r="93" ht="15" customHeight="1" spans="1:2">
      <c r="A93" s="81">
        <f t="shared" si="0"/>
        <v>21</v>
      </c>
      <c r="B93" s="81"/>
    </row>
    <row r="94" ht="15" customHeight="1" spans="1:2">
      <c r="A94" s="81">
        <f t="shared" si="0"/>
        <v>22</v>
      </c>
      <c r="B94" s="81"/>
    </row>
    <row r="95" ht="15" customHeight="1" spans="1:2">
      <c r="A95" s="81">
        <f t="shared" si="0"/>
        <v>23</v>
      </c>
      <c r="B95" s="81"/>
    </row>
    <row r="96" ht="15" customHeight="1" spans="1:2">
      <c r="A96" s="81">
        <f t="shared" si="0"/>
        <v>24</v>
      </c>
      <c r="B96" s="81"/>
    </row>
    <row r="97" ht="15" customHeight="1" spans="1:2">
      <c r="A97" s="81">
        <f t="shared" si="0"/>
        <v>25</v>
      </c>
      <c r="B97" s="81"/>
    </row>
    <row r="98" ht="15" customHeight="1" spans="1:2">
      <c r="A98" s="81">
        <f t="shared" si="0"/>
        <v>26</v>
      </c>
      <c r="B98" s="81"/>
    </row>
    <row r="99" ht="15" customHeight="1" spans="1:2">
      <c r="A99" s="81">
        <f t="shared" si="0"/>
        <v>27</v>
      </c>
      <c r="B99" s="81"/>
    </row>
    <row r="100" ht="15" customHeight="1" spans="1:2">
      <c r="A100" s="81">
        <f t="shared" si="0"/>
        <v>28</v>
      </c>
      <c r="B100" s="81"/>
    </row>
    <row r="101" ht="15" customHeight="1" spans="1:2">
      <c r="A101" s="81">
        <f t="shared" si="0"/>
        <v>29</v>
      </c>
      <c r="B101" s="81"/>
    </row>
    <row r="102" ht="15" customHeight="1" spans="1:2">
      <c r="A102" s="81">
        <f t="shared" si="0"/>
        <v>30</v>
      </c>
      <c r="B102" s="81"/>
    </row>
    <row r="103" ht="15" customHeight="1" spans="1:2">
      <c r="A103" s="81">
        <f t="shared" si="0"/>
        <v>31</v>
      </c>
      <c r="B103" s="81"/>
    </row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</sheetData>
  <mergeCells count="46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13:I13"/>
    <mergeCell ref="C18:I18"/>
    <mergeCell ref="C20:I20"/>
    <mergeCell ref="C21:G21"/>
    <mergeCell ref="C22:G22"/>
    <mergeCell ref="C23:G23"/>
    <mergeCell ref="C25:I25"/>
    <mergeCell ref="J25:K25"/>
    <mergeCell ref="C27:I27"/>
    <mergeCell ref="J27:K27"/>
    <mergeCell ref="C28:I28"/>
    <mergeCell ref="J28:K28"/>
    <mergeCell ref="C31:I31"/>
    <mergeCell ref="J31:K31"/>
    <mergeCell ref="C33:I33"/>
    <mergeCell ref="J33:K33"/>
    <mergeCell ref="C35:G35"/>
    <mergeCell ref="J35:K35"/>
    <mergeCell ref="C37:G37"/>
    <mergeCell ref="J37:K37"/>
    <mergeCell ref="C38:G38"/>
    <mergeCell ref="J38:K38"/>
    <mergeCell ref="C39:L39"/>
    <mergeCell ref="C41:I41"/>
    <mergeCell ref="J41:K41"/>
    <mergeCell ref="C43:I43"/>
    <mergeCell ref="J43:K43"/>
    <mergeCell ref="A21:A23"/>
    <mergeCell ref="B21:B23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D10 D11 D15 D16">
      <formula1>$A$72:$A$84</formula1>
    </dataValidation>
    <dataValidation type="list" allowBlank="1" showInputMessage="1" showErrorMessage="1" sqref="F10 F11 F15 F16">
      <formula1>$A$72:$A$103</formula1>
    </dataValidation>
    <dataValidation type="list" allowBlank="1" showInputMessage="1" showErrorMessage="1" sqref="H15 H16">
      <formula1>$A$70:$A$71</formula1>
    </dataValidation>
    <dataValidation type="list" allowBlank="1" showInputMessage="1" showErrorMessage="1" sqref="C16">
      <formula1>$E$69:$E$72</formula1>
    </dataValidation>
    <dataValidation type="list" allowBlank="1" showInputMessage="1" showErrorMessage="1" sqref="H37 H38">
      <formula1>$C$69:$C$72</formula1>
    </dataValidation>
    <dataValidation type="list" allowBlank="1" showInputMessage="1" showErrorMessage="1" sqref="I37 I38">
      <formula1>$D$69:$D$71</formula1>
    </dataValidation>
    <dataValidation type="list" allowBlank="1" showInputMessage="1" showErrorMessage="1" sqref="H21:H23">
      <formula1>$B$70:$B$72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2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152"/>
  <sheetViews>
    <sheetView showGridLines="0" workbookViewId="0">
      <pane ySplit="8" topLeftCell="A9" activePane="bottomLeft" state="frozen"/>
      <selection/>
      <selection pane="bottomLeft" activeCell="Q12" sqref="Q12"/>
    </sheetView>
  </sheetViews>
  <sheetFormatPr defaultColWidth="9.125" defaultRowHeight="11.25"/>
  <cols>
    <col min="1" max="1" width="4.75" style="4" customWidth="1"/>
    <col min="2" max="2" width="21.875" style="4" customWidth="1"/>
    <col min="3" max="3" width="14.75" style="4" customWidth="1"/>
    <col min="4" max="4" width="4.25" style="4" customWidth="1"/>
    <col min="5" max="5" width="6.125" style="4" customWidth="1"/>
    <col min="6" max="8" width="4.25" style="4" customWidth="1"/>
    <col min="9" max="9" width="13.1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6" customWidth="1"/>
    <col min="15" max="15" width="17.75" style="4" customWidth="1"/>
    <col min="16" max="16384" width="9.125" style="4"/>
  </cols>
  <sheetData>
    <row r="1" s="1" customFormat="1" ht="42.75" customHeight="1" spans="1:1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4"/>
      <c r="O1" s="7"/>
    </row>
    <row r="2" s="2" customFormat="1" ht="28.5" customHeight="1" spans="1:15">
      <c r="A2" s="8" t="s">
        <v>16</v>
      </c>
      <c r="B2" s="8"/>
      <c r="C2" s="9" t="s">
        <v>17</v>
      </c>
      <c r="D2" s="9"/>
      <c r="E2" s="9"/>
      <c r="F2" s="10" t="s">
        <v>18</v>
      </c>
      <c r="G2" s="11"/>
      <c r="H2" s="11"/>
      <c r="I2" s="85" t="s">
        <v>19</v>
      </c>
      <c r="J2" s="85"/>
      <c r="K2" s="86"/>
      <c r="L2" s="87" t="s">
        <v>20</v>
      </c>
      <c r="M2" s="87"/>
      <c r="N2" s="88" t="s">
        <v>21</v>
      </c>
      <c r="O2" s="89"/>
    </row>
    <row r="3" s="2" customFormat="1" ht="15" customHeight="1" spans="1:17">
      <c r="A3" s="8" t="s">
        <v>22</v>
      </c>
      <c r="B3" s="8"/>
      <c r="C3" s="12" t="s">
        <v>23</v>
      </c>
      <c r="D3" s="12"/>
      <c r="E3" s="12"/>
      <c r="F3" s="10" t="s">
        <v>24</v>
      </c>
      <c r="G3" s="11"/>
      <c r="H3" s="11"/>
      <c r="I3" s="85" t="s">
        <v>25</v>
      </c>
      <c r="J3" s="85"/>
      <c r="K3" s="86"/>
      <c r="L3" s="87" t="s">
        <v>26</v>
      </c>
      <c r="M3" s="87"/>
      <c r="N3" s="88" t="s">
        <v>27</v>
      </c>
      <c r="O3" s="89"/>
      <c r="Q3" s="182"/>
    </row>
    <row r="4" s="2" customFormat="1" ht="15" customHeight="1" spans="1:15">
      <c r="A4" s="8" t="s">
        <v>28</v>
      </c>
      <c r="B4" s="8"/>
      <c r="C4" s="13" t="s">
        <v>29</v>
      </c>
      <c r="D4" s="13"/>
      <c r="E4" s="13"/>
      <c r="F4" s="14"/>
      <c r="G4" s="11"/>
      <c r="H4" s="15"/>
      <c r="I4" s="15"/>
      <c r="J4" s="15"/>
      <c r="K4" s="15"/>
      <c r="L4" s="87" t="s">
        <v>30</v>
      </c>
      <c r="M4" s="87"/>
      <c r="N4" s="88"/>
      <c r="O4" s="89"/>
    </row>
    <row r="5" ht="9.95" customHeight="1" spans="1:15">
      <c r="A5" s="16"/>
      <c r="B5" s="16"/>
      <c r="C5" s="16"/>
      <c r="D5" s="16"/>
      <c r="E5" s="16"/>
      <c r="F5" s="16"/>
      <c r="G5" s="17"/>
      <c r="H5" s="16"/>
      <c r="I5" s="16"/>
      <c r="M5" s="16"/>
      <c r="N5" s="90"/>
      <c r="O5" s="16"/>
    </row>
    <row r="6" ht="48" customHeight="1" spans="1:15">
      <c r="A6" s="18" t="s">
        <v>31</v>
      </c>
      <c r="B6" s="19" t="s">
        <v>32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91"/>
      <c r="O6" s="92"/>
    </row>
    <row r="7" ht="15.95" customHeight="1" spans="1:15">
      <c r="A7" s="20" t="s">
        <v>33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 t="s">
        <v>34</v>
      </c>
      <c r="N7" s="93"/>
      <c r="O7" s="94"/>
    </row>
    <row r="8" ht="15.95" customHeight="1" spans="1:15">
      <c r="A8" s="22" t="s">
        <v>35</v>
      </c>
      <c r="B8" s="23" t="s">
        <v>33</v>
      </c>
      <c r="C8" s="24" t="s">
        <v>36</v>
      </c>
      <c r="D8" s="23"/>
      <c r="E8" s="23"/>
      <c r="F8" s="23"/>
      <c r="G8" s="23"/>
      <c r="H8" s="23"/>
      <c r="I8" s="23"/>
      <c r="J8" s="23" t="s">
        <v>37</v>
      </c>
      <c r="K8" s="23" t="s">
        <v>38</v>
      </c>
      <c r="L8" s="23" t="s">
        <v>39</v>
      </c>
      <c r="M8" s="23" t="s">
        <v>40</v>
      </c>
      <c r="N8" s="95" t="s">
        <v>41</v>
      </c>
      <c r="O8" s="96" t="s">
        <v>42</v>
      </c>
    </row>
    <row r="9" s="3" customFormat="1" ht="15.95" customHeight="1" spans="1:15">
      <c r="A9" s="25" t="s">
        <v>43</v>
      </c>
      <c r="B9" s="26" t="s">
        <v>44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97"/>
      <c r="O9" s="98"/>
    </row>
    <row r="10" ht="76" customHeight="1" spans="1:15">
      <c r="A10" s="29" t="s">
        <v>45</v>
      </c>
      <c r="B10" s="30" t="s">
        <v>46</v>
      </c>
      <c r="C10" s="31" t="s">
        <v>47</v>
      </c>
      <c r="D10" s="32">
        <v>2</v>
      </c>
      <c r="E10" s="31" t="s">
        <v>48</v>
      </c>
      <c r="F10" s="32">
        <v>22</v>
      </c>
      <c r="G10" s="31" t="s">
        <v>49</v>
      </c>
      <c r="H10" s="32">
        <v>2</v>
      </c>
      <c r="I10" s="31" t="s">
        <v>50</v>
      </c>
      <c r="J10" s="99">
        <v>1</v>
      </c>
      <c r="K10" s="31">
        <v>2</v>
      </c>
      <c r="L10" s="100" t="s">
        <v>51</v>
      </c>
      <c r="M10" s="101">
        <v>717</v>
      </c>
      <c r="N10" s="102">
        <f>J10*K10*M10</f>
        <v>1434</v>
      </c>
      <c r="O10" s="103" t="s">
        <v>52</v>
      </c>
    </row>
    <row r="11" ht="15.95" customHeight="1" spans="1:15">
      <c r="A11" s="33" t="s">
        <v>60</v>
      </c>
      <c r="B11" s="34"/>
      <c r="C11" s="34"/>
      <c r="D11" s="34"/>
      <c r="E11" s="34"/>
      <c r="F11" s="34"/>
      <c r="G11" s="34"/>
      <c r="H11" s="34"/>
      <c r="I11" s="34"/>
      <c r="J11" s="104"/>
      <c r="K11" s="104"/>
      <c r="L11" s="104"/>
      <c r="M11" s="105"/>
      <c r="N11" s="106">
        <f>SUM(N10:N10)</f>
        <v>1434</v>
      </c>
      <c r="O11" s="107"/>
    </row>
    <row r="12" ht="15.95" customHeight="1" spans="1:15">
      <c r="A12" s="35" t="s">
        <v>35</v>
      </c>
      <c r="B12" s="36" t="s">
        <v>33</v>
      </c>
      <c r="C12" s="37" t="s">
        <v>36</v>
      </c>
      <c r="D12" s="36"/>
      <c r="E12" s="36"/>
      <c r="F12" s="36"/>
      <c r="G12" s="36"/>
      <c r="H12" s="36"/>
      <c r="I12" s="36"/>
      <c r="J12" s="36" t="s">
        <v>61</v>
      </c>
      <c r="K12" s="36" t="s">
        <v>62</v>
      </c>
      <c r="L12" s="108" t="s">
        <v>39</v>
      </c>
      <c r="M12" s="109" t="s">
        <v>40</v>
      </c>
      <c r="N12" s="110" t="s">
        <v>63</v>
      </c>
      <c r="O12" s="111" t="s">
        <v>42</v>
      </c>
    </row>
    <row r="13" ht="15.95" customHeight="1" spans="1:15">
      <c r="A13" s="38" t="s">
        <v>64</v>
      </c>
      <c r="B13" s="39" t="s">
        <v>65</v>
      </c>
      <c r="C13" s="39"/>
      <c r="D13" s="39"/>
      <c r="E13" s="39"/>
      <c r="F13" s="39"/>
      <c r="G13" s="39"/>
      <c r="H13" s="39"/>
      <c r="I13" s="39"/>
      <c r="J13" s="112"/>
      <c r="K13" s="112"/>
      <c r="L13" s="112"/>
      <c r="M13" s="113"/>
      <c r="N13" s="114"/>
      <c r="O13" s="115"/>
    </row>
    <row r="14" ht="30" customHeight="1" spans="1:15">
      <c r="A14" s="40" t="s">
        <v>66</v>
      </c>
      <c r="B14" s="41" t="s">
        <v>67</v>
      </c>
      <c r="C14" s="42" t="s">
        <v>68</v>
      </c>
      <c r="D14" s="43">
        <v>2</v>
      </c>
      <c r="E14" s="44" t="s">
        <v>48</v>
      </c>
      <c r="F14" s="43">
        <v>22</v>
      </c>
      <c r="G14" s="44" t="s">
        <v>49</v>
      </c>
      <c r="H14" s="43" t="s">
        <v>50</v>
      </c>
      <c r="I14" s="44" t="s">
        <v>69</v>
      </c>
      <c r="J14" s="116">
        <v>1</v>
      </c>
      <c r="K14" s="116">
        <v>1</v>
      </c>
      <c r="L14" s="117" t="s">
        <v>70</v>
      </c>
      <c r="M14" s="118">
        <v>65</v>
      </c>
      <c r="N14" s="119">
        <f>J14*K14*M14</f>
        <v>65</v>
      </c>
      <c r="O14" s="120" t="s">
        <v>71</v>
      </c>
    </row>
    <row r="15" ht="30" customHeight="1" spans="1:15">
      <c r="A15" s="45" t="s">
        <v>72</v>
      </c>
      <c r="B15" s="46" t="s">
        <v>73</v>
      </c>
      <c r="C15" s="47" t="s">
        <v>74</v>
      </c>
      <c r="D15" s="48">
        <v>2</v>
      </c>
      <c r="E15" s="49" t="s">
        <v>48</v>
      </c>
      <c r="F15" s="48">
        <v>23</v>
      </c>
      <c r="G15" s="49" t="s">
        <v>49</v>
      </c>
      <c r="H15" s="48" t="s">
        <v>50</v>
      </c>
      <c r="I15" s="49" t="s">
        <v>69</v>
      </c>
      <c r="J15" s="121">
        <v>1</v>
      </c>
      <c r="K15" s="121">
        <v>1</v>
      </c>
      <c r="L15" s="122" t="s">
        <v>70</v>
      </c>
      <c r="M15" s="123">
        <v>298</v>
      </c>
      <c r="N15" s="124">
        <f>J15*K15*M15</f>
        <v>298</v>
      </c>
      <c r="O15" s="125" t="s">
        <v>77</v>
      </c>
    </row>
    <row r="16" ht="15.95" customHeight="1" spans="1:15">
      <c r="A16" s="50" t="s">
        <v>60</v>
      </c>
      <c r="B16" s="51"/>
      <c r="C16" s="51"/>
      <c r="D16" s="51"/>
      <c r="E16" s="51"/>
      <c r="F16" s="51"/>
      <c r="G16" s="51"/>
      <c r="H16" s="51"/>
      <c r="I16" s="51"/>
      <c r="J16" s="126"/>
      <c r="K16" s="126"/>
      <c r="L16" s="126"/>
      <c r="M16" s="127"/>
      <c r="N16" s="128">
        <f>SUM(N14:N15)</f>
        <v>363</v>
      </c>
      <c r="O16" s="129"/>
    </row>
    <row r="17" ht="15.95" customHeight="1" spans="1:15">
      <c r="A17" s="52" t="s">
        <v>35</v>
      </c>
      <c r="B17" s="21" t="s">
        <v>33</v>
      </c>
      <c r="C17" s="53" t="s">
        <v>36</v>
      </c>
      <c r="D17" s="21"/>
      <c r="E17" s="21"/>
      <c r="F17" s="21"/>
      <c r="G17" s="21"/>
      <c r="H17" s="21"/>
      <c r="I17" s="21"/>
      <c r="J17" s="21" t="s">
        <v>61</v>
      </c>
      <c r="K17" s="21" t="s">
        <v>79</v>
      </c>
      <c r="L17" s="130" t="s">
        <v>39</v>
      </c>
      <c r="M17" s="131" t="s">
        <v>40</v>
      </c>
      <c r="N17" s="93" t="s">
        <v>63</v>
      </c>
      <c r="O17" s="132" t="s">
        <v>42</v>
      </c>
    </row>
    <row r="18" ht="15.95" customHeight="1" spans="1:15">
      <c r="A18" s="54" t="s">
        <v>80</v>
      </c>
      <c r="B18" s="55" t="s">
        <v>7</v>
      </c>
      <c r="C18" s="55"/>
      <c r="D18" s="55"/>
      <c r="E18" s="55"/>
      <c r="F18" s="55"/>
      <c r="G18" s="55"/>
      <c r="H18" s="55"/>
      <c r="I18" s="55"/>
      <c r="J18" s="133"/>
      <c r="K18" s="133"/>
      <c r="L18" s="133"/>
      <c r="M18" s="134"/>
      <c r="N18" s="135"/>
      <c r="O18" s="136"/>
    </row>
    <row r="19" ht="30" customHeight="1" spans="1:15">
      <c r="A19" s="46" t="s">
        <v>81</v>
      </c>
      <c r="B19" s="56" t="s">
        <v>100</v>
      </c>
      <c r="C19" s="57" t="s">
        <v>101</v>
      </c>
      <c r="D19" s="58"/>
      <c r="E19" s="58"/>
      <c r="F19" s="58"/>
      <c r="G19" s="58"/>
      <c r="H19" s="58"/>
      <c r="I19" s="137"/>
      <c r="J19" s="138"/>
      <c r="K19" s="139"/>
      <c r="L19" s="140" t="s">
        <v>84</v>
      </c>
      <c r="M19" s="141"/>
      <c r="N19" s="142">
        <f>J19*K19*M19</f>
        <v>0</v>
      </c>
      <c r="O19" s="143" t="s">
        <v>102</v>
      </c>
    </row>
    <row r="20" ht="15.95" customHeight="1" spans="1:15">
      <c r="A20" s="46" t="s">
        <v>94</v>
      </c>
      <c r="B20" s="41" t="s">
        <v>104</v>
      </c>
      <c r="C20" s="59" t="s">
        <v>105</v>
      </c>
      <c r="D20" s="59"/>
      <c r="E20" s="59"/>
      <c r="F20" s="59"/>
      <c r="G20" s="59"/>
      <c r="H20" s="60" t="s">
        <v>106</v>
      </c>
      <c r="I20" s="31" t="s">
        <v>107</v>
      </c>
      <c r="J20" s="144"/>
      <c r="K20" s="144"/>
      <c r="L20" s="145" t="s">
        <v>108</v>
      </c>
      <c r="M20" s="146"/>
      <c r="N20" s="147">
        <f>J20*K20*M20</f>
        <v>0</v>
      </c>
      <c r="O20" s="148"/>
    </row>
    <row r="21" ht="15.95" customHeight="1" spans="1:15">
      <c r="A21" s="46"/>
      <c r="B21" s="61"/>
      <c r="C21" s="62" t="s">
        <v>109</v>
      </c>
      <c r="D21" s="62"/>
      <c r="E21" s="62"/>
      <c r="F21" s="62"/>
      <c r="G21" s="62"/>
      <c r="H21" s="60" t="s">
        <v>110</v>
      </c>
      <c r="I21" s="149" t="s">
        <v>107</v>
      </c>
      <c r="J21" s="150"/>
      <c r="K21" s="150"/>
      <c r="L21" s="151" t="s">
        <v>108</v>
      </c>
      <c r="M21" s="152"/>
      <c r="N21" s="153">
        <f>J21*K21*M21</f>
        <v>0</v>
      </c>
      <c r="O21" s="154"/>
    </row>
    <row r="22" ht="15.95" customHeight="1" spans="1:15">
      <c r="A22" s="46"/>
      <c r="B22" s="63"/>
      <c r="C22" s="64" t="s">
        <v>111</v>
      </c>
      <c r="D22" s="64"/>
      <c r="E22" s="64"/>
      <c r="F22" s="64"/>
      <c r="G22" s="64"/>
      <c r="H22" s="60" t="s">
        <v>110</v>
      </c>
      <c r="I22" s="155" t="s">
        <v>107</v>
      </c>
      <c r="J22" s="138"/>
      <c r="K22" s="138"/>
      <c r="L22" s="140" t="s">
        <v>108</v>
      </c>
      <c r="M22" s="156"/>
      <c r="N22" s="157">
        <f>J22*K22*M22</f>
        <v>0</v>
      </c>
      <c r="O22" s="158"/>
    </row>
    <row r="23" ht="15.95" customHeight="1" spans="1:15">
      <c r="A23" s="50" t="s">
        <v>60</v>
      </c>
      <c r="B23" s="51"/>
      <c r="C23" s="51"/>
      <c r="D23" s="51"/>
      <c r="E23" s="51"/>
      <c r="F23" s="51"/>
      <c r="G23" s="51"/>
      <c r="H23" s="51"/>
      <c r="I23" s="51"/>
      <c r="J23" s="126"/>
      <c r="K23" s="126"/>
      <c r="L23" s="126"/>
      <c r="M23" s="127"/>
      <c r="N23" s="128">
        <f>SUM(N19:N22)</f>
        <v>0</v>
      </c>
      <c r="O23" s="129"/>
    </row>
    <row r="24" ht="15.95" customHeight="1" spans="1:15">
      <c r="A24" s="52" t="s">
        <v>35</v>
      </c>
      <c r="B24" s="21" t="s">
        <v>33</v>
      </c>
      <c r="C24" s="53" t="s">
        <v>36</v>
      </c>
      <c r="D24" s="21"/>
      <c r="E24" s="21"/>
      <c r="F24" s="21"/>
      <c r="G24" s="21"/>
      <c r="H24" s="21"/>
      <c r="I24" s="21"/>
      <c r="J24" s="130" t="s">
        <v>37</v>
      </c>
      <c r="K24" s="53"/>
      <c r="L24" s="130" t="s">
        <v>39</v>
      </c>
      <c r="M24" s="131" t="s">
        <v>40</v>
      </c>
      <c r="N24" s="93" t="s">
        <v>63</v>
      </c>
      <c r="O24" s="132" t="s">
        <v>42</v>
      </c>
    </row>
    <row r="25" ht="15.95" customHeight="1" spans="1:15">
      <c r="A25" s="54" t="s">
        <v>112</v>
      </c>
      <c r="B25" s="55" t="s">
        <v>113</v>
      </c>
      <c r="C25" s="55"/>
      <c r="D25" s="55"/>
      <c r="E25" s="55"/>
      <c r="F25" s="55"/>
      <c r="G25" s="55"/>
      <c r="H25" s="55"/>
      <c r="I25" s="55"/>
      <c r="J25" s="133"/>
      <c r="K25" s="133"/>
      <c r="L25" s="133"/>
      <c r="M25" s="134"/>
      <c r="N25" s="135"/>
      <c r="O25" s="136"/>
    </row>
    <row r="26" ht="15.95" customHeight="1" spans="1:15">
      <c r="A26" s="65" t="s">
        <v>114</v>
      </c>
      <c r="B26" s="41" t="s">
        <v>115</v>
      </c>
      <c r="C26" s="66" t="s">
        <v>116</v>
      </c>
      <c r="D26" s="67"/>
      <c r="E26" s="67"/>
      <c r="F26" s="67"/>
      <c r="G26" s="67"/>
      <c r="H26" s="67"/>
      <c r="I26" s="159"/>
      <c r="J26" s="160">
        <v>1</v>
      </c>
      <c r="K26" s="161"/>
      <c r="L26" s="162" t="s">
        <v>70</v>
      </c>
      <c r="M26" s="118">
        <v>80</v>
      </c>
      <c r="N26" s="119">
        <f>J26*M26</f>
        <v>80</v>
      </c>
      <c r="O26" s="163" t="s">
        <v>117</v>
      </c>
    </row>
    <row r="27" ht="42" customHeight="1" spans="1:15">
      <c r="A27" s="68" t="s">
        <v>118</v>
      </c>
      <c r="B27" s="46" t="s">
        <v>119</v>
      </c>
      <c r="C27" s="69" t="s">
        <v>120</v>
      </c>
      <c r="D27" s="69"/>
      <c r="E27" s="69"/>
      <c r="F27" s="69"/>
      <c r="G27" s="69"/>
      <c r="H27" s="69"/>
      <c r="I27" s="69"/>
      <c r="J27" s="121">
        <v>1</v>
      </c>
      <c r="K27" s="121"/>
      <c r="L27" s="45" t="s">
        <v>70</v>
      </c>
      <c r="M27" s="123">
        <v>350</v>
      </c>
      <c r="N27" s="124">
        <f>J27*M27</f>
        <v>350</v>
      </c>
      <c r="O27" s="125" t="s">
        <v>121</v>
      </c>
    </row>
    <row r="28" ht="15.95" customHeight="1" spans="1:15">
      <c r="A28" s="50" t="s">
        <v>60</v>
      </c>
      <c r="B28" s="51"/>
      <c r="C28" s="51"/>
      <c r="D28" s="51"/>
      <c r="E28" s="51"/>
      <c r="F28" s="51"/>
      <c r="G28" s="51"/>
      <c r="H28" s="51"/>
      <c r="I28" s="51"/>
      <c r="J28" s="126"/>
      <c r="K28" s="126"/>
      <c r="L28" s="126"/>
      <c r="M28" s="127"/>
      <c r="N28" s="128">
        <f>SUM(N26:N27)</f>
        <v>430</v>
      </c>
      <c r="O28" s="129"/>
    </row>
    <row r="29" ht="15.95" customHeight="1" spans="1:15">
      <c r="A29" s="70" t="s">
        <v>148</v>
      </c>
      <c r="B29" s="71"/>
      <c r="C29" s="71"/>
      <c r="D29" s="71"/>
      <c r="E29" s="71"/>
      <c r="F29" s="71"/>
      <c r="G29" s="71"/>
      <c r="H29" s="71"/>
      <c r="I29" s="71"/>
      <c r="J29" s="164"/>
      <c r="K29" s="164"/>
      <c r="L29" s="164"/>
      <c r="M29" s="165"/>
      <c r="N29" s="166">
        <f>SUM(N11,N16,N23,N28)</f>
        <v>2227</v>
      </c>
      <c r="O29" s="167"/>
    </row>
    <row r="30" ht="15.95" customHeight="1" spans="1:15">
      <c r="A30" s="52" t="s">
        <v>35</v>
      </c>
      <c r="B30" s="21" t="s">
        <v>33</v>
      </c>
      <c r="C30" s="53" t="s">
        <v>36</v>
      </c>
      <c r="D30" s="21"/>
      <c r="E30" s="21"/>
      <c r="F30" s="21"/>
      <c r="G30" s="21"/>
      <c r="H30" s="21"/>
      <c r="I30" s="21"/>
      <c r="J30" s="130" t="s">
        <v>37</v>
      </c>
      <c r="K30" s="53"/>
      <c r="L30" s="130" t="s">
        <v>39</v>
      </c>
      <c r="M30" s="131" t="s">
        <v>40</v>
      </c>
      <c r="N30" s="93" t="s">
        <v>63</v>
      </c>
      <c r="O30" s="132" t="s">
        <v>42</v>
      </c>
    </row>
    <row r="31" ht="15.95" customHeight="1" spans="1:15">
      <c r="A31" s="72" t="s">
        <v>149</v>
      </c>
      <c r="B31" s="39" t="s">
        <v>10</v>
      </c>
      <c r="C31" s="39"/>
      <c r="D31" s="39"/>
      <c r="E31" s="39"/>
      <c r="F31" s="39"/>
      <c r="G31" s="39"/>
      <c r="H31" s="39"/>
      <c r="I31" s="39"/>
      <c r="J31" s="112"/>
      <c r="K31" s="112"/>
      <c r="L31" s="112"/>
      <c r="M31" s="113"/>
      <c r="N31" s="114"/>
      <c r="O31" s="115"/>
    </row>
    <row r="32" ht="15.95" customHeight="1" spans="1:15">
      <c r="A32" s="73" t="s">
        <v>150</v>
      </c>
      <c r="B32" s="74" t="s">
        <v>10</v>
      </c>
      <c r="C32" s="75" t="s">
        <v>151</v>
      </c>
      <c r="D32" s="76"/>
      <c r="E32" s="76"/>
      <c r="F32" s="76"/>
      <c r="G32" s="76"/>
      <c r="H32" s="76"/>
      <c r="I32" s="168"/>
      <c r="J32" s="169">
        <f>N29</f>
        <v>2227</v>
      </c>
      <c r="K32" s="170"/>
      <c r="L32" s="171"/>
      <c r="M32" s="172">
        <v>0.08</v>
      </c>
      <c r="N32" s="124">
        <f>J32*M32</f>
        <v>178.16</v>
      </c>
      <c r="O32" s="173"/>
    </row>
    <row r="33" ht="15.95" customHeight="1" spans="1:15">
      <c r="A33" s="77" t="s">
        <v>60</v>
      </c>
      <c r="B33" s="78"/>
      <c r="C33" s="78"/>
      <c r="D33" s="78"/>
      <c r="E33" s="78"/>
      <c r="F33" s="78"/>
      <c r="G33" s="78"/>
      <c r="H33" s="78"/>
      <c r="I33" s="78"/>
      <c r="J33" s="174"/>
      <c r="K33" s="174"/>
      <c r="L33" s="174"/>
      <c r="M33" s="175"/>
      <c r="N33" s="176">
        <f>SUM(N32:N32)</f>
        <v>178.16</v>
      </c>
      <c r="O33" s="177"/>
    </row>
    <row r="34" ht="15.95" customHeight="1" spans="1:15">
      <c r="A34" s="52" t="s">
        <v>35</v>
      </c>
      <c r="B34" s="21" t="s">
        <v>33</v>
      </c>
      <c r="C34" s="53" t="s">
        <v>36</v>
      </c>
      <c r="D34" s="21"/>
      <c r="E34" s="21"/>
      <c r="F34" s="21"/>
      <c r="G34" s="21"/>
      <c r="H34" s="21"/>
      <c r="I34" s="21"/>
      <c r="J34" s="130" t="s">
        <v>37</v>
      </c>
      <c r="K34" s="53"/>
      <c r="L34" s="130" t="s">
        <v>39</v>
      </c>
      <c r="M34" s="131" t="s">
        <v>40</v>
      </c>
      <c r="N34" s="93" t="s">
        <v>63</v>
      </c>
      <c r="O34" s="132" t="s">
        <v>42</v>
      </c>
    </row>
    <row r="35" ht="15.95" customHeight="1" spans="1:15">
      <c r="A35" s="72" t="s">
        <v>168</v>
      </c>
      <c r="B35" s="39" t="s">
        <v>13</v>
      </c>
      <c r="C35" s="39"/>
      <c r="D35" s="39"/>
      <c r="E35" s="39"/>
      <c r="F35" s="39"/>
      <c r="G35" s="39"/>
      <c r="H35" s="39"/>
      <c r="I35" s="39"/>
      <c r="J35" s="112"/>
      <c r="K35" s="112"/>
      <c r="L35" s="112"/>
      <c r="M35" s="113"/>
      <c r="N35" s="114"/>
      <c r="O35" s="115"/>
    </row>
    <row r="36" ht="15.95" customHeight="1" spans="1:15">
      <c r="A36" s="73" t="s">
        <v>169</v>
      </c>
      <c r="B36" s="74" t="s">
        <v>13</v>
      </c>
      <c r="C36" s="79"/>
      <c r="D36" s="80"/>
      <c r="E36" s="80"/>
      <c r="F36" s="80"/>
      <c r="G36" s="80"/>
      <c r="H36" s="80"/>
      <c r="I36" s="178"/>
      <c r="J36" s="169">
        <f>SUM(N29,N33)</f>
        <v>2405.16</v>
      </c>
      <c r="K36" s="170"/>
      <c r="L36" s="171"/>
      <c r="M36" s="172">
        <v>0.06</v>
      </c>
      <c r="N36" s="124">
        <f>J36*M36</f>
        <v>144.3096</v>
      </c>
      <c r="O36" s="173"/>
    </row>
    <row r="37" ht="15.95" customHeight="1" spans="1:15">
      <c r="A37" s="70" t="s">
        <v>60</v>
      </c>
      <c r="B37" s="71"/>
      <c r="C37" s="71"/>
      <c r="D37" s="71"/>
      <c r="E37" s="71"/>
      <c r="F37" s="71"/>
      <c r="G37" s="71"/>
      <c r="H37" s="71"/>
      <c r="I37" s="71"/>
      <c r="J37" s="164"/>
      <c r="K37" s="164"/>
      <c r="L37" s="164"/>
      <c r="M37" s="165"/>
      <c r="N37" s="166">
        <f>SUM(N36,J36)</f>
        <v>2549.4696</v>
      </c>
      <c r="O37" s="167"/>
    </row>
    <row r="38" ht="15.95" customHeight="1" spans="1:15">
      <c r="A38" s="33"/>
      <c r="B38" s="34" t="s">
        <v>170</v>
      </c>
      <c r="C38" s="34"/>
      <c r="D38" s="34"/>
      <c r="E38" s="34"/>
      <c r="F38" s="34"/>
      <c r="G38" s="34"/>
      <c r="H38" s="34"/>
      <c r="I38" s="34"/>
      <c r="J38" s="104"/>
      <c r="K38" s="104"/>
      <c r="L38" s="104"/>
      <c r="M38" s="179"/>
      <c r="N38" s="180"/>
      <c r="O38" s="181"/>
    </row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 spans="1:5">
      <c r="A62" s="81"/>
      <c r="B62" s="81"/>
      <c r="C62" s="81"/>
      <c r="D62" s="82"/>
      <c r="E62" s="83"/>
    </row>
    <row r="63" ht="15" customHeight="1" spans="1:5">
      <c r="A63" s="81" t="s">
        <v>171</v>
      </c>
      <c r="B63" s="81" t="s">
        <v>110</v>
      </c>
      <c r="C63" s="81" t="s">
        <v>158</v>
      </c>
      <c r="D63" s="82" t="s">
        <v>159</v>
      </c>
      <c r="E63" s="83" t="s">
        <v>172</v>
      </c>
    </row>
    <row r="64" ht="15" customHeight="1" spans="1:5">
      <c r="A64" s="81" t="s">
        <v>50</v>
      </c>
      <c r="B64" s="81" t="s">
        <v>106</v>
      </c>
      <c r="C64" s="81" t="s">
        <v>173</v>
      </c>
      <c r="D64" s="82" t="s">
        <v>174</v>
      </c>
      <c r="E64" s="83" t="s">
        <v>74</v>
      </c>
    </row>
    <row r="65" ht="15" customHeight="1" spans="1:5">
      <c r="A65" s="81"/>
      <c r="B65" s="81" t="s">
        <v>175</v>
      </c>
      <c r="C65" s="81" t="s">
        <v>176</v>
      </c>
      <c r="D65" s="82"/>
      <c r="E65" s="83" t="s">
        <v>177</v>
      </c>
    </row>
    <row r="66" ht="15" customHeight="1" spans="1:2">
      <c r="A66" s="81">
        <v>1</v>
      </c>
      <c r="B66" s="81"/>
    </row>
    <row r="67" ht="15" customHeight="1" spans="1:2">
      <c r="A67" s="81">
        <f t="shared" ref="A67:A96" si="0">A66+1</f>
        <v>2</v>
      </c>
      <c r="B67" s="81"/>
    </row>
    <row r="68" ht="15" customHeight="1" spans="1:2">
      <c r="A68" s="81">
        <f t="shared" si="0"/>
        <v>3</v>
      </c>
      <c r="B68" s="81"/>
    </row>
    <row r="69" ht="15" customHeight="1" spans="1:2">
      <c r="A69" s="81">
        <f t="shared" si="0"/>
        <v>4</v>
      </c>
      <c r="B69" s="81"/>
    </row>
    <row r="70" ht="15" customHeight="1" spans="1:2">
      <c r="A70" s="81">
        <f t="shared" si="0"/>
        <v>5</v>
      </c>
      <c r="B70" s="81"/>
    </row>
    <row r="71" ht="15" customHeight="1" spans="1:2">
      <c r="A71" s="81">
        <f t="shared" si="0"/>
        <v>6</v>
      </c>
      <c r="B71" s="81"/>
    </row>
    <row r="72" ht="15" customHeight="1" spans="1:2">
      <c r="A72" s="81">
        <f t="shared" si="0"/>
        <v>7</v>
      </c>
      <c r="B72" s="81"/>
    </row>
    <row r="73" ht="15" customHeight="1" spans="1:2">
      <c r="A73" s="81">
        <f t="shared" si="0"/>
        <v>8</v>
      </c>
      <c r="B73" s="81"/>
    </row>
    <row r="74" ht="15" customHeight="1" spans="1:2">
      <c r="A74" s="81">
        <f t="shared" si="0"/>
        <v>9</v>
      </c>
      <c r="B74" s="81"/>
    </row>
    <row r="75" ht="15" customHeight="1" spans="1:2">
      <c r="A75" s="81">
        <f t="shared" si="0"/>
        <v>10</v>
      </c>
      <c r="B75" s="81"/>
    </row>
    <row r="76" ht="15" customHeight="1" spans="1:2">
      <c r="A76" s="81">
        <f t="shared" si="0"/>
        <v>11</v>
      </c>
      <c r="B76" s="81"/>
    </row>
    <row r="77" ht="15" customHeight="1" spans="1:2">
      <c r="A77" s="81">
        <f t="shared" si="0"/>
        <v>12</v>
      </c>
      <c r="B77" s="81"/>
    </row>
    <row r="78" ht="15" customHeight="1" spans="1:2">
      <c r="A78" s="81">
        <f t="shared" si="0"/>
        <v>13</v>
      </c>
      <c r="B78" s="81"/>
    </row>
    <row r="79" ht="15" customHeight="1" spans="1:2">
      <c r="A79" s="81">
        <f t="shared" si="0"/>
        <v>14</v>
      </c>
      <c r="B79" s="81"/>
    </row>
    <row r="80" ht="15" customHeight="1" spans="1:2">
      <c r="A80" s="81">
        <f t="shared" si="0"/>
        <v>15</v>
      </c>
      <c r="B80" s="81"/>
    </row>
    <row r="81" ht="15" customHeight="1" spans="1:2">
      <c r="A81" s="81">
        <f t="shared" si="0"/>
        <v>16</v>
      </c>
      <c r="B81" s="81"/>
    </row>
    <row r="82" ht="15" customHeight="1" spans="1:2">
      <c r="A82" s="81">
        <f t="shared" si="0"/>
        <v>17</v>
      </c>
      <c r="B82" s="81"/>
    </row>
    <row r="83" ht="15" customHeight="1" spans="1:2">
      <c r="A83" s="81">
        <f t="shared" si="0"/>
        <v>18</v>
      </c>
      <c r="B83" s="81"/>
    </row>
    <row r="84" ht="15" customHeight="1" spans="1:2">
      <c r="A84" s="81">
        <f t="shared" si="0"/>
        <v>19</v>
      </c>
      <c r="B84" s="81"/>
    </row>
    <row r="85" ht="15" customHeight="1" spans="1:2">
      <c r="A85" s="81">
        <f t="shared" si="0"/>
        <v>20</v>
      </c>
      <c r="B85" s="81"/>
    </row>
    <row r="86" ht="15" customHeight="1" spans="1:2">
      <c r="A86" s="81">
        <f t="shared" si="0"/>
        <v>21</v>
      </c>
      <c r="B86" s="81"/>
    </row>
    <row r="87" ht="15" customHeight="1" spans="1:2">
      <c r="A87" s="81">
        <f t="shared" si="0"/>
        <v>22</v>
      </c>
      <c r="B87" s="81"/>
    </row>
    <row r="88" ht="15" customHeight="1" spans="1:2">
      <c r="A88" s="81">
        <f t="shared" si="0"/>
        <v>23</v>
      </c>
      <c r="B88" s="81"/>
    </row>
    <row r="89" ht="15" customHeight="1" spans="1:2">
      <c r="A89" s="81">
        <f t="shared" si="0"/>
        <v>24</v>
      </c>
      <c r="B89" s="81"/>
    </row>
    <row r="90" ht="15" customHeight="1" spans="1:2">
      <c r="A90" s="81">
        <f t="shared" si="0"/>
        <v>25</v>
      </c>
      <c r="B90" s="81"/>
    </row>
    <row r="91" ht="15" customHeight="1" spans="1:2">
      <c r="A91" s="81">
        <f t="shared" si="0"/>
        <v>26</v>
      </c>
      <c r="B91" s="81"/>
    </row>
    <row r="92" ht="15" customHeight="1" spans="1:2">
      <c r="A92" s="81">
        <f t="shared" si="0"/>
        <v>27</v>
      </c>
      <c r="B92" s="81"/>
    </row>
    <row r="93" ht="15" customHeight="1" spans="1:2">
      <c r="A93" s="81">
        <f t="shared" si="0"/>
        <v>28</v>
      </c>
      <c r="B93" s="81"/>
    </row>
    <row r="94" ht="15" customHeight="1" spans="1:2">
      <c r="A94" s="81">
        <f t="shared" si="0"/>
        <v>29</v>
      </c>
      <c r="B94" s="81"/>
    </row>
    <row r="95" ht="15" customHeight="1" spans="1:2">
      <c r="A95" s="81">
        <f t="shared" si="0"/>
        <v>30</v>
      </c>
      <c r="B95" s="81"/>
    </row>
    <row r="96" ht="15" customHeight="1" spans="1:2">
      <c r="A96" s="81">
        <f t="shared" si="0"/>
        <v>31</v>
      </c>
      <c r="B96" s="81"/>
    </row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</sheetData>
  <mergeCells count="39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12:I12"/>
    <mergeCell ref="C17:I17"/>
    <mergeCell ref="C19:I19"/>
    <mergeCell ref="C20:G20"/>
    <mergeCell ref="C21:G21"/>
    <mergeCell ref="C22:G22"/>
    <mergeCell ref="C24:I24"/>
    <mergeCell ref="J24:K24"/>
    <mergeCell ref="C26:I26"/>
    <mergeCell ref="J26:K26"/>
    <mergeCell ref="C27:I27"/>
    <mergeCell ref="J27:K27"/>
    <mergeCell ref="C30:I30"/>
    <mergeCell ref="J30:K30"/>
    <mergeCell ref="C32:I32"/>
    <mergeCell ref="J32:K32"/>
    <mergeCell ref="C34:I34"/>
    <mergeCell ref="J34:K34"/>
    <mergeCell ref="C36:I36"/>
    <mergeCell ref="J36:K36"/>
    <mergeCell ref="A20:A22"/>
    <mergeCell ref="B20:B22"/>
  </mergeCells>
  <dataValidations count="6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D10 D14 D15">
      <formula1>$A$65:$A$77</formula1>
    </dataValidation>
    <dataValidation type="list" allowBlank="1" showInputMessage="1" showErrorMessage="1" sqref="F10 F14 F15">
      <formula1>$A$65:$A$96</formula1>
    </dataValidation>
    <dataValidation type="list" allowBlank="1" showInputMessage="1" showErrorMessage="1" sqref="H14 H15">
      <formula1>$A$63:$A$64</formula1>
    </dataValidation>
    <dataValidation type="list" allowBlank="1" showInputMessage="1" showErrorMessage="1" sqref="C15">
      <formula1>$E$62:$E$65</formula1>
    </dataValidation>
    <dataValidation type="list" allowBlank="1" showInputMessage="1" showErrorMessage="1" sqref="H20:H22">
      <formula1>$B$63:$B$65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2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总结算</vt:lpstr>
      <vt:lpstr>会议需求表（通用）</vt:lpstr>
      <vt:lpstr>市场部</vt:lpstr>
      <vt:lpstr>华西大区</vt:lpstr>
      <vt:lpstr>东北大区</vt:lpstr>
      <vt:lpstr>差旅部分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 blanche</cp:lastModifiedBy>
  <dcterms:created xsi:type="dcterms:W3CDTF">2006-09-13T11:21:00Z</dcterms:created>
  <dcterms:modified xsi:type="dcterms:W3CDTF">2019-03-06T06:08:24Z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KSOProductBuildVer">
    <vt:lpwstr>2052-11.1.0.8412</vt:lpwstr>
  </property>
</Properties>
</file>