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<sst xmlns="http://schemas.openxmlformats.org/spreadsheetml/2006/main" count="111" uniqueCount="89">
  <si>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</si>
  <si>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
HMEA-230222-ZJT854</t>
  </si>
  <si>
    <t>会议日期：2023年2月-23年3月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</si>
  <si>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</si>
  <si>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</si>
  <si>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</si>
  <si>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</si>
  <si>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</si>
  <si>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</si>
  <si>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</si>
  <si>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</si>
  <si>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</si>
  <si>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</si>
  <si>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</si>
  <si>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</si>
  <si>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</si>
  <si>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</si>
  <si>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</si>
  <si>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</si>
  <si>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</si>
  <si>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</si>
  <si>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</si>
  <si>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</si>
  <si>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</si>
  <si>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</si>
  <si>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VIP备品+字节咖啡</t>
  </si>
  <si>
    <t>需提供刷卡联、菜单（小票）</t>
  </si>
  <si>
    <t>活动餐费合计</t>
  </si>
  <si>
    <t>现地采买费用</t>
  </si>
  <si>
    <t>白酒</t>
  </si>
  <si>
    <t>尽量提供可用的原始发票，发票项目不可用的，且开票需要加收税点的可以不提供原始发票。网上交易均需提供交易截图。</t>
  </si>
  <si>
    <t>红酒</t>
  </si>
  <si>
    <t>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</si>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</sst>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6" workbookViewId="0">
      <selection activeCell="I52" sqref="I52"/>
    </sheetView>
  </sheetViews>
  <sheetFormatPr defaultColWidth="9" defaultRowHeight="21" customHeight="1"/>
  <cols>
    <col min="1" max="1" width="9" style="47"/>
    <col min="2" max="2" width="16.7818181818182" customWidth="1"/>
    <col min="3" max="3" width="12.8909090909091" style="48" customWidth="1"/>
    <col min="5" max="5" width="13.4454545454545" customWidth="1"/>
    <col min="6" max="6" width="13.7818181818182" customWidth="1"/>
    <col min="8" max="8" width="12.7818181818182" customWidth="1"/>
    <col min="9" max="9" width="28.3636363636364" customWidth="1"/>
    <col min="10" max="10" width="39.445454545454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49" t="s">
        <v>1</v>
      </c>
      <c r="I4" s="81"/>
      <c r="J4" s="81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25">
        <v>0</v>
      </c>
      <c r="D8" s="59"/>
      <c r="E8" s="25">
        <f>C8*D8</f>
        <v>0</v>
      </c>
      <c r="F8" s="25">
        <v>0</v>
      </c>
      <c r="G8" s="25">
        <v>0</v>
      </c>
      <c r="H8" s="25">
        <f>F8+G8</f>
        <v>0</v>
      </c>
      <c r="I8" s="82"/>
      <c r="J8" s="83" t="s">
        <v>16</v>
      </c>
    </row>
    <row r="9" customHeight="1" spans="1:10">
      <c r="A9" s="57"/>
      <c r="B9" s="58"/>
      <c r="C9" s="25"/>
      <c r="D9" s="59"/>
      <c r="E9" s="25"/>
      <c r="F9" s="25">
        <v>0</v>
      </c>
      <c r="G9" s="25">
        <v>0</v>
      </c>
      <c r="H9" s="25">
        <f>F9+G9</f>
        <v>0</v>
      </c>
      <c r="I9" s="82"/>
      <c r="J9" s="84"/>
    </row>
    <row r="10" customHeight="1" spans="1:10">
      <c r="A10" s="57"/>
      <c r="B10" s="58"/>
      <c r="C10" s="25"/>
      <c r="D10" s="59"/>
      <c r="E10" s="25"/>
      <c r="F10" s="25">
        <v>0</v>
      </c>
      <c r="G10" s="25">
        <v>0</v>
      </c>
      <c r="H10" s="25">
        <f>F10+G10</f>
        <v>0</v>
      </c>
      <c r="I10" s="82"/>
      <c r="J10" s="84"/>
    </row>
    <row r="11" customHeight="1" spans="1:10">
      <c r="A11" s="57"/>
      <c r="B11" s="58"/>
      <c r="C11" s="25"/>
      <c r="D11" s="59"/>
      <c r="E11" s="25"/>
      <c r="F11" s="25">
        <v>0</v>
      </c>
      <c r="G11" s="25">
        <v>0</v>
      </c>
      <c r="H11" s="25">
        <f>F11+G11</f>
        <v>0</v>
      </c>
      <c r="I11" s="82"/>
      <c r="J11" s="84"/>
    </row>
    <row r="12" customHeight="1" spans="1:10">
      <c r="A12" s="57"/>
      <c r="B12" s="58"/>
      <c r="C12" s="25"/>
      <c r="D12" s="59"/>
      <c r="E12" s="25"/>
      <c r="F12" s="25">
        <v>0</v>
      </c>
      <c r="G12" s="25">
        <v>0</v>
      </c>
      <c r="H12" s="25">
        <f>F12+G12</f>
        <v>0</v>
      </c>
      <c r="I12" s="82"/>
      <c r="J12" s="84"/>
    </row>
    <row r="13" s="46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SUM(F9:F12)</f>
        <v>0</v>
      </c>
      <c r="G13" s="62">
        <f t="shared" ref="G13:H13" si="0">SUM(G8:G12)</f>
        <v>0</v>
      </c>
      <c r="H13" s="62">
        <f t="shared" si="0"/>
        <v>0</v>
      </c>
      <c r="I13" s="85"/>
      <c r="J13" s="86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25">
        <v>0</v>
      </c>
      <c r="G14" s="25">
        <v>0</v>
      </c>
      <c r="H14" s="25">
        <f>F14+G14</f>
        <v>0</v>
      </c>
      <c r="I14" s="82"/>
      <c r="J14" s="83" t="s">
        <v>19</v>
      </c>
    </row>
    <row r="15" customHeight="1" spans="1:10">
      <c r="A15" s="66"/>
      <c r="B15" s="67"/>
      <c r="C15" s="68"/>
      <c r="D15" s="66"/>
      <c r="E15" s="68"/>
      <c r="F15" s="25">
        <v>0</v>
      </c>
      <c r="G15" s="25">
        <v>0</v>
      </c>
      <c r="H15" s="25">
        <f t="shared" ref="H15" si="1">F15+G15</f>
        <v>0</v>
      </c>
      <c r="I15" s="82"/>
      <c r="J15" s="84"/>
    </row>
    <row r="16" s="46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5"/>
      <c r="J16" s="86"/>
    </row>
    <row r="17" customHeight="1" spans="1:10">
      <c r="A17" s="57">
        <v>3</v>
      </c>
      <c r="B17" s="58" t="s">
        <v>21</v>
      </c>
      <c r="C17" s="25">
        <v>0</v>
      </c>
      <c r="D17" s="59"/>
      <c r="E17" s="25">
        <f>C17*D17</f>
        <v>0</v>
      </c>
      <c r="F17" s="25">
        <v>0</v>
      </c>
      <c r="G17" s="25">
        <v>0</v>
      </c>
      <c r="H17" s="25">
        <f t="shared" ref="H17:H22" si="2">F17+G17</f>
        <v>0</v>
      </c>
      <c r="I17" s="82"/>
      <c r="J17" s="87" t="s">
        <v>22</v>
      </c>
    </row>
    <row r="18" customHeight="1" spans="1:10">
      <c r="A18" s="57"/>
      <c r="B18" s="58"/>
      <c r="C18" s="25"/>
      <c r="D18" s="59"/>
      <c r="E18" s="25"/>
      <c r="F18" s="25">
        <v>0</v>
      </c>
      <c r="G18" s="25">
        <v>0</v>
      </c>
      <c r="H18" s="25">
        <f t="shared" si="2"/>
        <v>0</v>
      </c>
      <c r="I18" s="82"/>
      <c r="J18" s="88"/>
    </row>
    <row r="19" customHeight="1" spans="1:10">
      <c r="A19" s="57"/>
      <c r="B19" s="58"/>
      <c r="C19" s="25"/>
      <c r="D19" s="59"/>
      <c r="E19" s="25"/>
      <c r="F19" s="25">
        <v>0</v>
      </c>
      <c r="G19" s="25">
        <v>0</v>
      </c>
      <c r="H19" s="25">
        <f t="shared" si="2"/>
        <v>0</v>
      </c>
      <c r="I19" s="82"/>
      <c r="J19" s="88"/>
    </row>
    <row r="20" customHeight="1" spans="1:10">
      <c r="A20" s="57"/>
      <c r="B20" s="58"/>
      <c r="C20" s="25"/>
      <c r="D20" s="59"/>
      <c r="E20" s="25"/>
      <c r="F20" s="25">
        <v>0</v>
      </c>
      <c r="G20" s="25">
        <v>0</v>
      </c>
      <c r="H20" s="25">
        <f t="shared" si="2"/>
        <v>0</v>
      </c>
      <c r="I20" s="82"/>
      <c r="J20" s="88"/>
    </row>
    <row r="21" s="46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85"/>
      <c r="J21" s="89"/>
    </row>
    <row r="22" customHeight="1" spans="1:10">
      <c r="A22" s="57">
        <v>4</v>
      </c>
      <c r="B22" s="58" t="s">
        <v>24</v>
      </c>
      <c r="C22" s="25">
        <v>7000</v>
      </c>
      <c r="D22" s="59">
        <v>1</v>
      </c>
      <c r="E22" s="25">
        <f>C22*D22</f>
        <v>7000</v>
      </c>
      <c r="F22" s="25">
        <f>236+616+773.2</f>
        <v>1625.2</v>
      </c>
      <c r="G22" s="25">
        <v>0</v>
      </c>
      <c r="H22" s="25">
        <f t="shared" si="2"/>
        <v>1625.2</v>
      </c>
      <c r="I22" s="90" t="s">
        <v>25</v>
      </c>
      <c r="J22" s="87" t="s">
        <v>26</v>
      </c>
    </row>
    <row r="23" customHeight="1" spans="1:10">
      <c r="A23" s="57"/>
      <c r="B23" s="58"/>
      <c r="C23" s="25"/>
      <c r="D23" s="59"/>
      <c r="E23" s="25"/>
      <c r="F23" s="25">
        <v>0</v>
      </c>
      <c r="G23" s="25">
        <v>0</v>
      </c>
      <c r="H23" s="25">
        <f>F23+G23</f>
        <v>0</v>
      </c>
      <c r="I23" s="82"/>
      <c r="J23" s="88"/>
    </row>
    <row r="24" s="46" customFormat="1" customHeight="1" spans="1:10">
      <c r="A24" s="60"/>
      <c r="B24" s="61" t="s">
        <v>27</v>
      </c>
      <c r="C24" s="62">
        <f>SUM(C22)</f>
        <v>7000</v>
      </c>
      <c r="D24" s="62">
        <f t="shared" ref="D24:E24" si="5">SUM(D22)</f>
        <v>1</v>
      </c>
      <c r="E24" s="62">
        <f t="shared" si="5"/>
        <v>7000</v>
      </c>
      <c r="F24" s="62">
        <f>SUM(F22:F22)</f>
        <v>1625.2</v>
      </c>
      <c r="G24" s="62">
        <f t="shared" ref="G24:H24" si="6">SUM(G22:G23)</f>
        <v>0</v>
      </c>
      <c r="H24" s="62">
        <f t="shared" si="6"/>
        <v>1625.2</v>
      </c>
      <c r="I24" s="85"/>
      <c r="J24" s="89"/>
    </row>
    <row r="25" customHeight="1" spans="1:10">
      <c r="A25" s="63">
        <v>5</v>
      </c>
      <c r="B25" s="64" t="s">
        <v>28</v>
      </c>
      <c r="C25" s="65">
        <v>2000</v>
      </c>
      <c r="D25" s="63">
        <v>14</v>
      </c>
      <c r="E25" s="65">
        <f>C25*D25</f>
        <v>28000</v>
      </c>
      <c r="F25" s="25">
        <v>19800</v>
      </c>
      <c r="G25" s="25">
        <v>0</v>
      </c>
      <c r="H25" s="25">
        <f>F25+G25</f>
        <v>19800</v>
      </c>
      <c r="I25" s="90" t="s">
        <v>29</v>
      </c>
      <c r="J25" s="83" t="s">
        <v>30</v>
      </c>
    </row>
    <row r="26" customHeight="1" spans="1:10">
      <c r="A26" s="69"/>
      <c r="B26" s="70"/>
      <c r="C26" s="71"/>
      <c r="D26" s="69"/>
      <c r="E26" s="71"/>
      <c r="F26" s="25">
        <v>21015</v>
      </c>
      <c r="G26" s="25"/>
      <c r="H26" s="25">
        <f>F26+G26</f>
        <v>21015</v>
      </c>
      <c r="I26" s="90" t="s">
        <v>31</v>
      </c>
      <c r="J26" s="91"/>
    </row>
    <row r="27" customHeight="1" spans="1:10">
      <c r="A27" s="66"/>
      <c r="B27" s="67"/>
      <c r="C27" s="68"/>
      <c r="D27" s="66"/>
      <c r="E27" s="68"/>
      <c r="F27" s="25">
        <v>2093.74</v>
      </c>
      <c r="G27" s="25">
        <v>0</v>
      </c>
      <c r="H27" s="25">
        <f>F27+G27</f>
        <v>2093.74</v>
      </c>
      <c r="I27" s="82" t="s">
        <v>32</v>
      </c>
      <c r="J27" s="84"/>
    </row>
    <row r="28" s="46" customFormat="1" customHeight="1" spans="1:10">
      <c r="A28" s="60"/>
      <c r="B28" s="61" t="s">
        <v>33</v>
      </c>
      <c r="C28" s="62">
        <f>SUM(C25)</f>
        <v>2000</v>
      </c>
      <c r="D28" s="62">
        <f t="shared" ref="D28:E28" si="7">SUM(D25)</f>
        <v>14</v>
      </c>
      <c r="E28" s="62">
        <f t="shared" si="7"/>
        <v>28000</v>
      </c>
      <c r="F28" s="62">
        <f>SUM(F25:F27)</f>
        <v>42908.74</v>
      </c>
      <c r="G28" s="62">
        <f>SUM(G25:G27)</f>
        <v>0</v>
      </c>
      <c r="H28" s="62">
        <f>SUM(H25:H27)</f>
        <v>42908.74</v>
      </c>
      <c r="I28" s="85"/>
      <c r="J28" s="86"/>
    </row>
    <row r="29" customHeight="1" spans="1:10">
      <c r="A29" s="57">
        <v>6</v>
      </c>
      <c r="B29" s="58" t="s">
        <v>34</v>
      </c>
      <c r="C29" s="25">
        <v>0</v>
      </c>
      <c r="D29" s="59"/>
      <c r="E29" s="25">
        <f t="shared" ref="E27:E46" si="8">C29*D29</f>
        <v>0</v>
      </c>
      <c r="F29" s="25">
        <v>0</v>
      </c>
      <c r="G29" s="25">
        <v>0</v>
      </c>
      <c r="H29" s="25">
        <f>F29+G29</f>
        <v>0</v>
      </c>
      <c r="I29" s="82"/>
      <c r="J29" s="83" t="s">
        <v>35</v>
      </c>
    </row>
    <row r="30" customHeight="1" spans="1:10">
      <c r="A30" s="57"/>
      <c r="B30" s="58"/>
      <c r="C30" s="25"/>
      <c r="D30" s="59"/>
      <c r="E30" s="25"/>
      <c r="F30" s="25">
        <v>0</v>
      </c>
      <c r="G30" s="25">
        <v>0</v>
      </c>
      <c r="H30" s="25">
        <f>F30+G30</f>
        <v>0</v>
      </c>
      <c r="I30" s="82"/>
      <c r="J30" s="88"/>
    </row>
    <row r="31" customHeight="1" spans="1:10">
      <c r="A31" s="57"/>
      <c r="B31" s="58"/>
      <c r="C31" s="25"/>
      <c r="D31" s="59"/>
      <c r="E31" s="25"/>
      <c r="F31" s="25">
        <v>0</v>
      </c>
      <c r="G31" s="25">
        <v>0</v>
      </c>
      <c r="H31" s="25">
        <f>F31+G31</f>
        <v>0</v>
      </c>
      <c r="I31" s="82"/>
      <c r="J31" s="88"/>
    </row>
    <row r="32" customHeight="1" spans="1:10">
      <c r="A32" s="57"/>
      <c r="B32" s="58"/>
      <c r="C32" s="25"/>
      <c r="D32" s="59"/>
      <c r="E32" s="25"/>
      <c r="F32" s="25">
        <v>0</v>
      </c>
      <c r="G32" s="25">
        <v>0</v>
      </c>
      <c r="H32" s="25">
        <f>F32+G32</f>
        <v>0</v>
      </c>
      <c r="I32" s="82"/>
      <c r="J32" s="88"/>
    </row>
    <row r="33" s="46" customFormat="1" customHeight="1" spans="1:10">
      <c r="A33" s="60"/>
      <c r="B33" s="61" t="s">
        <v>36</v>
      </c>
      <c r="C33" s="62">
        <f>SUM(C29)</f>
        <v>0</v>
      </c>
      <c r="D33" s="62">
        <f t="shared" ref="D33:E33" si="9">SUM(D29)</f>
        <v>0</v>
      </c>
      <c r="E33" s="62">
        <f t="shared" si="9"/>
        <v>0</v>
      </c>
      <c r="F33" s="62">
        <f>SUM(F29:F32)</f>
        <v>0</v>
      </c>
      <c r="G33" s="62">
        <f t="shared" ref="G33:H33" si="10">SUM(G29:G32)</f>
        <v>0</v>
      </c>
      <c r="H33" s="62">
        <f t="shared" si="10"/>
        <v>0</v>
      </c>
      <c r="I33" s="85"/>
      <c r="J33" s="89"/>
    </row>
    <row r="34" customHeight="1" spans="1:10">
      <c r="A34" s="57">
        <v>7</v>
      </c>
      <c r="B34" s="58" t="s">
        <v>37</v>
      </c>
      <c r="C34" s="25">
        <v>0</v>
      </c>
      <c r="D34" s="59"/>
      <c r="E34" s="25">
        <f t="shared" si="8"/>
        <v>0</v>
      </c>
      <c r="F34" s="25">
        <v>0</v>
      </c>
      <c r="G34" s="25">
        <v>0</v>
      </c>
      <c r="H34" s="25">
        <f>F34+G34</f>
        <v>0</v>
      </c>
      <c r="I34" s="82"/>
      <c r="J34" s="92"/>
    </row>
    <row r="35" customHeight="1" spans="1:10">
      <c r="A35" s="57"/>
      <c r="B35" s="58"/>
      <c r="C35" s="25"/>
      <c r="D35" s="59"/>
      <c r="E35" s="25"/>
      <c r="F35" s="25">
        <v>0</v>
      </c>
      <c r="G35" s="25">
        <v>0</v>
      </c>
      <c r="H35" s="25">
        <f>F35+G35</f>
        <v>0</v>
      </c>
      <c r="I35" s="82"/>
      <c r="J35" s="93"/>
    </row>
    <row r="36" customHeight="1" spans="1:10">
      <c r="A36" s="57"/>
      <c r="B36" s="58"/>
      <c r="C36" s="25"/>
      <c r="D36" s="59"/>
      <c r="E36" s="25"/>
      <c r="F36" s="25">
        <v>0</v>
      </c>
      <c r="G36" s="25">
        <v>0</v>
      </c>
      <c r="H36" s="25">
        <f>F36+G36</f>
        <v>0</v>
      </c>
      <c r="I36" s="82"/>
      <c r="J36" s="93"/>
    </row>
    <row r="37" customHeight="1" spans="1:10">
      <c r="A37" s="57"/>
      <c r="B37" s="58"/>
      <c r="C37" s="25"/>
      <c r="D37" s="59"/>
      <c r="E37" s="25"/>
      <c r="F37" s="25">
        <v>0</v>
      </c>
      <c r="G37" s="25">
        <v>0</v>
      </c>
      <c r="H37" s="25">
        <f>F37+G37</f>
        <v>0</v>
      </c>
      <c r="I37" s="82"/>
      <c r="J37" s="93"/>
    </row>
    <row r="38" s="46" customFormat="1" customHeight="1" spans="1:10">
      <c r="A38" s="60"/>
      <c r="B38" s="61" t="s">
        <v>38</v>
      </c>
      <c r="C38" s="62">
        <f>SUM(C34)</f>
        <v>0</v>
      </c>
      <c r="D38" s="62">
        <f t="shared" ref="D38:E38" si="11">SUM(D34)</f>
        <v>0</v>
      </c>
      <c r="E38" s="62">
        <f t="shared" si="11"/>
        <v>0</v>
      </c>
      <c r="F38" s="62">
        <f>SUM(F34:F37)</f>
        <v>0</v>
      </c>
      <c r="G38" s="62">
        <f t="shared" ref="G38:H38" si="12">SUM(G34:G37)</f>
        <v>0</v>
      </c>
      <c r="H38" s="62">
        <f t="shared" si="12"/>
        <v>0</v>
      </c>
      <c r="I38" s="85"/>
      <c r="J38" s="94"/>
    </row>
    <row r="39" customHeight="1" spans="1:10">
      <c r="A39" s="57">
        <v>8</v>
      </c>
      <c r="B39" s="58" t="s">
        <v>39</v>
      </c>
      <c r="C39" s="25">
        <v>0</v>
      </c>
      <c r="D39" s="59"/>
      <c r="E39" s="25">
        <f t="shared" si="8"/>
        <v>0</v>
      </c>
      <c r="F39" s="25">
        <v>0</v>
      </c>
      <c r="G39" s="25">
        <v>0</v>
      </c>
      <c r="H39" s="25">
        <f>F39+G39</f>
        <v>0</v>
      </c>
      <c r="I39" s="82"/>
      <c r="J39" s="87" t="s">
        <v>40</v>
      </c>
    </row>
    <row r="40" customHeight="1" spans="1:10">
      <c r="A40" s="57"/>
      <c r="B40" s="58"/>
      <c r="C40" s="25"/>
      <c r="D40" s="59"/>
      <c r="E40" s="25"/>
      <c r="F40" s="25">
        <v>0</v>
      </c>
      <c r="G40" s="25">
        <v>0</v>
      </c>
      <c r="H40" s="25">
        <f>F40+G40</f>
        <v>0</v>
      </c>
      <c r="I40" s="82"/>
      <c r="J40" s="88"/>
    </row>
    <row r="41" s="46" customFormat="1" customHeight="1" spans="1:10">
      <c r="A41" s="60"/>
      <c r="B41" s="61" t="s">
        <v>41</v>
      </c>
      <c r="C41" s="62">
        <f>SUM(C39)</f>
        <v>0</v>
      </c>
      <c r="D41" s="62">
        <f t="shared" ref="D41:E41" si="13">SUM(D39)</f>
        <v>0</v>
      </c>
      <c r="E41" s="62">
        <f t="shared" si="13"/>
        <v>0</v>
      </c>
      <c r="F41" s="62">
        <f>SUM(F39:F40)</f>
        <v>0</v>
      </c>
      <c r="G41" s="62">
        <f t="shared" ref="G41:H41" si="14">SUM(G39:G40)</f>
        <v>0</v>
      </c>
      <c r="H41" s="62">
        <f t="shared" si="14"/>
        <v>0</v>
      </c>
      <c r="I41" s="85"/>
      <c r="J41" s="89"/>
    </row>
    <row r="42" customHeight="1" spans="1:10">
      <c r="A42" s="57">
        <v>9</v>
      </c>
      <c r="B42" s="58" t="s">
        <v>42</v>
      </c>
      <c r="C42" s="25">
        <v>0</v>
      </c>
      <c r="D42" s="59"/>
      <c r="E42" s="25">
        <f t="shared" si="8"/>
        <v>0</v>
      </c>
      <c r="F42" s="25">
        <v>0</v>
      </c>
      <c r="G42" s="25">
        <v>0</v>
      </c>
      <c r="H42" s="25">
        <f>F42+G42</f>
        <v>0</v>
      </c>
      <c r="I42" s="82"/>
      <c r="J42" s="83" t="s">
        <v>43</v>
      </c>
    </row>
    <row r="43" customHeight="1" spans="1:10">
      <c r="A43" s="57"/>
      <c r="B43" s="58"/>
      <c r="C43" s="25"/>
      <c r="D43" s="59"/>
      <c r="E43" s="25"/>
      <c r="F43" s="25">
        <v>0</v>
      </c>
      <c r="G43" s="25">
        <v>0</v>
      </c>
      <c r="H43" s="25">
        <f>F43+G43</f>
        <v>0</v>
      </c>
      <c r="I43" s="82"/>
      <c r="J43" s="84"/>
    </row>
    <row r="44" customHeight="1" spans="1:10">
      <c r="A44" s="57"/>
      <c r="B44" s="58"/>
      <c r="C44" s="25"/>
      <c r="D44" s="59"/>
      <c r="E44" s="25"/>
      <c r="F44" s="25">
        <v>0</v>
      </c>
      <c r="G44" s="25">
        <v>0</v>
      </c>
      <c r="H44" s="25">
        <f>F44+G44</f>
        <v>0</v>
      </c>
      <c r="I44" s="82"/>
      <c r="J44" s="84"/>
    </row>
    <row r="45" s="46" customFormat="1" customHeight="1" spans="1:10">
      <c r="A45" s="60"/>
      <c r="B45" s="61" t="s">
        <v>44</v>
      </c>
      <c r="C45" s="62">
        <f>SUM(C42)</f>
        <v>0</v>
      </c>
      <c r="D45" s="62">
        <f t="shared" ref="D45:E45" si="15">SUM(D42)</f>
        <v>0</v>
      </c>
      <c r="E45" s="62">
        <f t="shared" si="15"/>
        <v>0</v>
      </c>
      <c r="F45" s="62">
        <f>SUM(F42:F44)</f>
        <v>0</v>
      </c>
      <c r="G45" s="62">
        <f t="shared" ref="G45:H45" si="16">SUM(G42:G44)</f>
        <v>0</v>
      </c>
      <c r="H45" s="62">
        <f t="shared" si="16"/>
        <v>0</v>
      </c>
      <c r="I45" s="85"/>
      <c r="J45" s="86"/>
    </row>
    <row r="46" customHeight="1" spans="1:10">
      <c r="A46" s="63">
        <v>10</v>
      </c>
      <c r="B46" s="58" t="s">
        <v>45</v>
      </c>
      <c r="C46" s="25">
        <v>0</v>
      </c>
      <c r="D46" s="59">
        <v>1</v>
      </c>
      <c r="E46" s="25">
        <f t="shared" si="8"/>
        <v>0</v>
      </c>
      <c r="F46" s="25">
        <v>687</v>
      </c>
      <c r="G46" s="25">
        <v>0</v>
      </c>
      <c r="H46" s="25">
        <f>F46+G46</f>
        <v>687</v>
      </c>
      <c r="I46" s="90" t="s">
        <v>46</v>
      </c>
      <c r="J46" s="92"/>
    </row>
    <row r="47" customHeight="1" spans="1:10">
      <c r="A47" s="72"/>
      <c r="B47" s="58"/>
      <c r="C47" s="25"/>
      <c r="D47" s="59"/>
      <c r="E47" s="25"/>
      <c r="F47" s="25">
        <v>0</v>
      </c>
      <c r="G47" s="25">
        <v>128.8</v>
      </c>
      <c r="H47" s="25">
        <f t="shared" ref="H47:H52" si="17">F47+G47</f>
        <v>128.8</v>
      </c>
      <c r="I47" s="82" t="s">
        <v>46</v>
      </c>
      <c r="J47" s="93"/>
    </row>
    <row r="48" customHeight="1" spans="1:10">
      <c r="A48" s="72"/>
      <c r="B48" s="58"/>
      <c r="C48" s="25"/>
      <c r="D48" s="59"/>
      <c r="E48" s="25"/>
      <c r="F48" s="25">
        <v>0</v>
      </c>
      <c r="G48" s="25">
        <v>0</v>
      </c>
      <c r="H48" s="25">
        <f t="shared" si="17"/>
        <v>0</v>
      </c>
      <c r="I48" s="82"/>
      <c r="J48" s="93"/>
    </row>
    <row r="49" customHeight="1" spans="1:10">
      <c r="A49" s="72"/>
      <c r="B49" s="58"/>
      <c r="C49" s="25"/>
      <c r="D49" s="59"/>
      <c r="E49" s="25"/>
      <c r="F49" s="25">
        <v>0</v>
      </c>
      <c r="G49" s="25">
        <v>0</v>
      </c>
      <c r="H49" s="25">
        <f t="shared" si="17"/>
        <v>0</v>
      </c>
      <c r="I49" s="82"/>
      <c r="J49" s="93"/>
    </row>
    <row r="50" customHeight="1" spans="1:10">
      <c r="A50" s="72"/>
      <c r="B50" s="58"/>
      <c r="C50" s="25"/>
      <c r="D50" s="59"/>
      <c r="E50" s="25"/>
      <c r="F50" s="25">
        <v>0</v>
      </c>
      <c r="G50" s="25">
        <v>0</v>
      </c>
      <c r="H50" s="25">
        <f t="shared" si="17"/>
        <v>0</v>
      </c>
      <c r="I50" s="82"/>
      <c r="J50" s="93"/>
    </row>
    <row r="51" customHeight="1" spans="1:10">
      <c r="A51" s="72"/>
      <c r="B51" s="58"/>
      <c r="C51" s="25"/>
      <c r="D51" s="59"/>
      <c r="E51" s="25"/>
      <c r="F51" s="25">
        <v>0</v>
      </c>
      <c r="G51" s="25">
        <v>0</v>
      </c>
      <c r="H51" s="25">
        <f t="shared" si="17"/>
        <v>0</v>
      </c>
      <c r="I51" s="82"/>
      <c r="J51" s="93"/>
    </row>
    <row r="52" customHeight="1" spans="1:10">
      <c r="A52" s="66"/>
      <c r="B52" s="58"/>
      <c r="C52" s="25"/>
      <c r="D52" s="59"/>
      <c r="E52" s="25"/>
      <c r="F52" s="25">
        <v>0</v>
      </c>
      <c r="G52" s="25">
        <v>0</v>
      </c>
      <c r="H52" s="25">
        <f t="shared" si="17"/>
        <v>0</v>
      </c>
      <c r="I52" s="82"/>
      <c r="J52" s="93"/>
    </row>
    <row r="53" s="46" customFormat="1" customHeight="1" spans="1:10">
      <c r="A53" s="60"/>
      <c r="B53" s="61" t="s">
        <v>47</v>
      </c>
      <c r="C53" s="62">
        <f>SUM(C46)</f>
        <v>0</v>
      </c>
      <c r="D53" s="62">
        <f t="shared" ref="D53:E53" si="18">SUM(D46)</f>
        <v>1</v>
      </c>
      <c r="E53" s="62">
        <f t="shared" si="18"/>
        <v>0</v>
      </c>
      <c r="F53" s="62">
        <f>SUM(F46:F52)</f>
        <v>687</v>
      </c>
      <c r="G53" s="62">
        <f t="shared" ref="G53:H53" si="19">SUM(G46:G52)</f>
        <v>128.8</v>
      </c>
      <c r="H53" s="62">
        <f t="shared" si="19"/>
        <v>815.8</v>
      </c>
      <c r="I53" s="85"/>
      <c r="J53" s="94"/>
    </row>
    <row r="54" customHeight="1" spans="1:10">
      <c r="A54" s="60"/>
      <c r="B54" s="61" t="s">
        <v>48</v>
      </c>
      <c r="C54" s="62">
        <f>SUM(C53,C45,C41,C38,C33,C28,C24,C21,C16,C13)</f>
        <v>9000</v>
      </c>
      <c r="D54" s="62">
        <f t="shared" ref="D54:H54" si="20">SUM(D53,D45,D41,D38,D33,D28,D24,D21,D16,D13)</f>
        <v>16</v>
      </c>
      <c r="E54" s="62">
        <f>E28+E24</f>
        <v>35000</v>
      </c>
      <c r="F54" s="62">
        <f t="shared" si="20"/>
        <v>45220.94</v>
      </c>
      <c r="G54" s="62">
        <f t="shared" si="20"/>
        <v>128.8</v>
      </c>
      <c r="H54" s="62">
        <f t="shared" si="20"/>
        <v>45349.74</v>
      </c>
      <c r="I54" s="85"/>
      <c r="J54" s="95"/>
    </row>
    <row r="58" customHeight="1" spans="1:9">
      <c r="A58" s="73" t="s">
        <v>49</v>
      </c>
      <c r="B58" s="74"/>
      <c r="C58" s="75" t="s">
        <v>50</v>
      </c>
      <c r="D58" s="75"/>
      <c r="E58" s="75" t="s">
        <v>51</v>
      </c>
      <c r="F58" s="75"/>
      <c r="G58" s="75" t="s">
        <v>52</v>
      </c>
      <c r="H58" s="75"/>
      <c r="I58" s="96" t="s">
        <v>53</v>
      </c>
    </row>
    <row r="59" customHeight="1" spans="1:9">
      <c r="A59" s="76">
        <f>E54</f>
        <v>35000</v>
      </c>
      <c r="B59" s="77"/>
      <c r="C59" s="77">
        <f>H54</f>
        <v>45349.74</v>
      </c>
      <c r="D59" s="77"/>
      <c r="E59" s="77">
        <f>F54</f>
        <v>45220.94</v>
      </c>
      <c r="F59" s="77"/>
      <c r="G59" s="77">
        <f>G54</f>
        <v>128.8</v>
      </c>
      <c r="H59" s="77"/>
      <c r="I59" s="97">
        <f>A59-C59</f>
        <v>-10349.74</v>
      </c>
    </row>
    <row r="61" customHeight="1" spans="1:9">
      <c r="A61" s="78" t="s">
        <v>54</v>
      </c>
      <c r="B61" s="46"/>
      <c r="C61" s="79" t="s">
        <v>55</v>
      </c>
      <c r="D61" s="78"/>
      <c r="E61" s="78" t="s">
        <v>56</v>
      </c>
      <c r="F61" s="78"/>
      <c r="G61" s="78" t="s">
        <v>57</v>
      </c>
      <c r="H61" s="78"/>
      <c r="I61" s="4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G14" sqref="G14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3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4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9"/>
      <c r="J7" s="11"/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3"/>
      <c r="J8" s="15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66</v>
      </c>
      <c r="E10" s="16" t="s">
        <v>67</v>
      </c>
      <c r="F10" s="17"/>
      <c r="G10" s="18" t="s">
        <v>68</v>
      </c>
      <c r="H10" s="17" t="s">
        <v>69</v>
      </c>
      <c r="I10" s="16" t="s">
        <v>70</v>
      </c>
      <c r="J10" s="17"/>
      <c r="K10" s="18" t="s">
        <v>71</v>
      </c>
    </row>
    <row r="11" ht="20.1" customHeight="1" spans="2:11">
      <c r="B11" s="19">
        <v>1</v>
      </c>
      <c r="C11" s="20"/>
      <c r="D11" s="21" t="s">
        <v>72</v>
      </c>
      <c r="E11" s="19" t="s">
        <v>73</v>
      </c>
      <c r="F11" s="20"/>
      <c r="G11" s="22">
        <v>0</v>
      </c>
      <c r="H11" s="22"/>
      <c r="I11" s="36"/>
      <c r="J11" s="37"/>
      <c r="K11" s="38" t="s">
        <v>74</v>
      </c>
    </row>
    <row r="12" ht="20.1" customHeight="1" spans="2:11">
      <c r="B12" s="19">
        <v>2</v>
      </c>
      <c r="C12" s="20"/>
      <c r="D12" s="23"/>
      <c r="E12" s="24" t="s">
        <v>75</v>
      </c>
      <c r="F12" s="24"/>
      <c r="G12" s="25">
        <f>39.5+59.14+137.86</f>
        <v>236.5</v>
      </c>
      <c r="H12" s="22"/>
      <c r="I12" s="36"/>
      <c r="J12" s="37"/>
      <c r="K12" s="38" t="s">
        <v>76</v>
      </c>
    </row>
    <row r="13" ht="20.1" customHeight="1" spans="2:11">
      <c r="B13" s="19">
        <v>3</v>
      </c>
      <c r="C13" s="20"/>
      <c r="D13" s="23"/>
      <c r="E13" s="19" t="s">
        <v>77</v>
      </c>
      <c r="F13" s="20"/>
      <c r="G13" s="22">
        <v>0</v>
      </c>
      <c r="H13" s="22"/>
      <c r="I13" s="36"/>
      <c r="J13" s="37"/>
      <c r="K13" s="38" t="s">
        <v>74</v>
      </c>
    </row>
    <row r="14" ht="20.1" customHeight="1" spans="2:11">
      <c r="B14" s="19">
        <v>4</v>
      </c>
      <c r="C14" s="20"/>
      <c r="D14" s="23"/>
      <c r="E14" s="19" t="s">
        <v>78</v>
      </c>
      <c r="F14" s="20"/>
      <c r="G14" s="25">
        <f>72.57+124</f>
        <v>196.57</v>
      </c>
      <c r="H14" s="22"/>
      <c r="I14" s="36"/>
      <c r="J14" s="37"/>
      <c r="K14" s="38" t="s">
        <v>79</v>
      </c>
    </row>
    <row r="15" ht="20.1" customHeight="1" spans="2:11">
      <c r="B15" s="19">
        <v>5</v>
      </c>
      <c r="C15" s="20"/>
      <c r="D15" s="21" t="s">
        <v>45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48</v>
      </c>
      <c r="C18" s="27"/>
      <c r="D18" s="27"/>
      <c r="E18" s="27"/>
      <c r="F18" s="17"/>
      <c r="G18" s="28">
        <f>SUM(G11:G17)</f>
        <v>433.07</v>
      </c>
      <c r="H18" s="28">
        <f>SUM(H11:H17)</f>
        <v>0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69</v>
      </c>
      <c r="C20" s="18"/>
      <c r="D20" s="18"/>
      <c r="E20" s="18"/>
      <c r="F20" s="18"/>
      <c r="G20" s="18" t="s">
        <v>80</v>
      </c>
      <c r="H20" s="18"/>
      <c r="I20" s="18"/>
      <c r="J20" s="18"/>
      <c r="K20" s="18" t="s">
        <v>81</v>
      </c>
    </row>
    <row r="21" ht="20.1" customHeight="1" spans="2:11">
      <c r="B21" s="29">
        <f>H18</f>
        <v>0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3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82</v>
      </c>
      <c r="C23" s="9"/>
      <c r="D23" s="9"/>
      <c r="E23" s="9"/>
      <c r="F23" s="9" t="s">
        <v>55</v>
      </c>
      <c r="G23" s="9" t="s">
        <v>83</v>
      </c>
      <c r="H23" s="9"/>
      <c r="I23" s="9"/>
      <c r="J23" s="9" t="s">
        <v>57</v>
      </c>
      <c r="K23" s="9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3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4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9"/>
      <c r="J30" s="11"/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13"/>
      <c r="J31" s="15"/>
      <c r="K31" s="35"/>
    </row>
    <row r="32" ht="20.1" customHeight="1"/>
    <row r="33" ht="20.1" customHeight="1" spans="2:11">
      <c r="B33" s="24"/>
      <c r="C33" s="24"/>
      <c r="D33" s="30" t="s">
        <v>85</v>
      </c>
      <c r="E33" s="24" t="s">
        <v>86</v>
      </c>
      <c r="F33" s="24"/>
      <c r="G33" s="22" t="s">
        <v>87</v>
      </c>
      <c r="H33" s="22" t="s">
        <v>88</v>
      </c>
      <c r="I33" s="22" t="s">
        <v>48</v>
      </c>
      <c r="J33" s="22"/>
      <c r="K33" s="44" t="s">
        <v>71</v>
      </c>
    </row>
    <row r="34" ht="20.1" customHeight="1" spans="2:11">
      <c r="B34" s="24">
        <v>1</v>
      </c>
      <c r="C34" s="24"/>
      <c r="D34" s="31"/>
      <c r="E34" s="24"/>
      <c r="F34" s="24"/>
      <c r="G34" s="22">
        <v>100</v>
      </c>
      <c r="H34" s="22">
        <v>2</v>
      </c>
      <c r="I34" s="36">
        <f>G34*H34</f>
        <v>200</v>
      </c>
      <c r="J34" s="37"/>
      <c r="K34" s="45"/>
    </row>
    <row r="35" ht="20.1" customHeight="1" spans="2:11">
      <c r="B35" s="24">
        <v>2</v>
      </c>
      <c r="C35" s="24"/>
      <c r="D35" s="31"/>
      <c r="E35" s="24"/>
      <c r="F35" s="24"/>
      <c r="G35" s="22">
        <v>0</v>
      </c>
      <c r="H35" s="22">
        <v>2</v>
      </c>
      <c r="I35" s="36">
        <f t="shared" ref="I35:I36" si="0">G35*H35</f>
        <v>0</v>
      </c>
      <c r="J35" s="37"/>
      <c r="K35" s="45"/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2</v>
      </c>
      <c r="I36" s="36">
        <f t="shared" si="0"/>
        <v>0</v>
      </c>
      <c r="J36" s="37"/>
      <c r="K36" s="45"/>
    </row>
    <row r="37" ht="20.1" customHeight="1" spans="2:11">
      <c r="B37" s="16" t="s">
        <v>48</v>
      </c>
      <c r="C37" s="27"/>
      <c r="D37" s="27"/>
      <c r="E37" s="27"/>
      <c r="F37" s="17"/>
      <c r="G37" s="28"/>
      <c r="H37" s="28">
        <f>SUM(H19:H36)</f>
        <v>6</v>
      </c>
      <c r="I37" s="39">
        <f>SUM(I34:J36)</f>
        <v>200</v>
      </c>
      <c r="J37" s="40"/>
      <c r="K37" s="41"/>
    </row>
    <row r="38" ht="20.1" customHeight="1" spans="2:11">
      <c r="B38" s="9" t="s">
        <v>82</v>
      </c>
      <c r="C38" s="9"/>
      <c r="D38" s="9"/>
      <c r="E38" s="9"/>
      <c r="F38" s="9" t="s">
        <v>55</v>
      </c>
      <c r="G38" s="9" t="s">
        <v>83</v>
      </c>
      <c r="H38" s="9"/>
      <c r="I38" s="9"/>
      <c r="J38" s="9" t="s">
        <v>57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2023-03-03T07:21:21Z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DC42F440132447169B5C43977609298F</vt:lpwstr>
  </property>
</Properties>
</file>