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汇总信息" sheetId="9" r:id="rId1"/>
    <sheet name="郑州" sheetId="10" r:id="rId2"/>
    <sheet name="南京" sheetId="11" r:id="rId3"/>
    <sheet name="北京" sheetId="12" r:id="rId4"/>
    <sheet name="成都" sheetId="13" r:id="rId5"/>
    <sheet name="上海" sheetId="14" r:id="rId6"/>
    <sheet name="广州" sheetId="15" r:id="rId7"/>
  </sheets>
  <calcPr calcId="144525"/>
</workbook>
</file>

<file path=xl/sharedStrings.xml><?xml version="1.0" encoding="utf-8"?>
<sst xmlns="http://schemas.openxmlformats.org/spreadsheetml/2006/main" count="535" uniqueCount="112">
  <si>
    <t>主题</t>
  </si>
  <si>
    <t>地点</t>
  </si>
  <si>
    <t>会议计划邀请人数</t>
  </si>
  <si>
    <t>费用合计</t>
  </si>
  <si>
    <t>德科三区经销商下游分销会</t>
  </si>
  <si>
    <t>郑州</t>
  </si>
  <si>
    <t>德科二区经销商下游分销会</t>
  </si>
  <si>
    <t>南京</t>
  </si>
  <si>
    <t>德科一区经销商下游分销会</t>
  </si>
  <si>
    <t>北京</t>
  </si>
  <si>
    <t>成都</t>
  </si>
  <si>
    <t>德科CD区域经销商下游分销会</t>
  </si>
  <si>
    <t>上海</t>
  </si>
  <si>
    <t>德科四区域经销商下游分销会</t>
  </si>
  <si>
    <t>广州</t>
  </si>
  <si>
    <t>总计</t>
  </si>
  <si>
    <t xml:space="preserve">Event:                 </t>
  </si>
  <si>
    <t>德科3区域经销商下游分销会</t>
  </si>
  <si>
    <t xml:space="preserve">Date:                  </t>
  </si>
  <si>
    <t xml:space="preserve">VENUE:                  </t>
  </si>
  <si>
    <t>郑州长城饭店</t>
  </si>
  <si>
    <t xml:space="preserve">Number of person:       </t>
  </si>
  <si>
    <t>70人</t>
  </si>
  <si>
    <t>项目</t>
  </si>
  <si>
    <t>内容</t>
  </si>
  <si>
    <t>单价</t>
  </si>
  <si>
    <t>数量</t>
  </si>
  <si>
    <t>单位</t>
  </si>
  <si>
    <t>总价</t>
  </si>
  <si>
    <t>描述</t>
  </si>
  <si>
    <t>餐饮</t>
  </si>
  <si>
    <t>茶歇</t>
  </si>
  <si>
    <t>人</t>
  </si>
  <si>
    <t>酒店内会议茶歇</t>
  </si>
  <si>
    <t>酒店自助午餐</t>
  </si>
  <si>
    <t>会议日自助午餐</t>
  </si>
  <si>
    <t>晚宴</t>
  </si>
  <si>
    <t>酒店内围桌晚宴，10人一桌</t>
  </si>
  <si>
    <t>晚宴酒水</t>
  </si>
  <si>
    <t>桌</t>
  </si>
  <si>
    <t>Total小计</t>
  </si>
  <si>
    <t>会场</t>
  </si>
  <si>
    <t>会场场租</t>
  </si>
  <si>
    <t>天</t>
  </si>
  <si>
    <t>100平方米以上，课桌式摆台</t>
  </si>
  <si>
    <t>投影仪，幕布</t>
  </si>
  <si>
    <t>个</t>
  </si>
  <si>
    <t>10000流明 会场内使用</t>
  </si>
  <si>
    <r>
      <rPr>
        <sz val="12"/>
        <color indexed="8"/>
        <rFont val="Songti SC Regular"/>
        <charset val="134"/>
      </rPr>
      <t>Total</t>
    </r>
    <r>
      <rPr>
        <sz val="12"/>
        <color indexed="8"/>
        <rFont val="宋体"/>
        <charset val="134"/>
      </rPr>
      <t>小计</t>
    </r>
  </si>
  <si>
    <t>搭建</t>
  </si>
  <si>
    <t>胸牌</t>
  </si>
  <si>
    <t>套</t>
  </si>
  <si>
    <t>含吊绳，插页，卡套，铝合金框架</t>
  </si>
  <si>
    <t>签到背板</t>
  </si>
  <si>
    <t>平米</t>
  </si>
  <si>
    <t xml:space="preserve">木质背板 </t>
  </si>
  <si>
    <t>签到台台卡</t>
  </si>
  <si>
    <t>张</t>
  </si>
  <si>
    <r>
      <rPr>
        <sz val="12"/>
        <color indexed="8"/>
        <rFont val="Songti SC Regular"/>
        <charset val="134"/>
      </rPr>
      <t>A4</t>
    </r>
    <r>
      <rPr>
        <sz val="12"/>
        <color indexed="8"/>
        <rFont val="宋体"/>
        <charset val="134"/>
      </rPr>
      <t>大小，铜版纸，三折压痕</t>
    </r>
  </si>
  <si>
    <t>晚宴席卡</t>
  </si>
  <si>
    <t>指示水牌</t>
  </si>
  <si>
    <r>
      <rPr>
        <sz val="12"/>
        <color indexed="8"/>
        <rFont val="Songti SC Regular"/>
        <charset val="134"/>
      </rPr>
      <t>60*80cm</t>
    </r>
    <r>
      <rPr>
        <sz val="12"/>
        <color indexed="8"/>
        <rFont val="宋体"/>
        <charset val="134"/>
      </rPr>
      <t>，带架子（铁架</t>
    </r>
    <r>
      <rPr>
        <sz val="12"/>
        <color indexed="8"/>
        <rFont val="Songti SC Regular"/>
        <charset val="134"/>
      </rPr>
      <t>/</t>
    </r>
    <r>
      <rPr>
        <sz val="12"/>
        <color indexed="8"/>
        <rFont val="宋体"/>
        <charset val="134"/>
      </rPr>
      <t>画架），另带箭头贴纸</t>
    </r>
  </si>
  <si>
    <t>话筒套</t>
  </si>
  <si>
    <t>讲台贴</t>
  </si>
  <si>
    <r>
      <rPr>
        <sz val="12"/>
        <color indexed="8"/>
        <rFont val="Songti SC Regular"/>
        <charset val="134"/>
      </rPr>
      <t>KT</t>
    </r>
    <r>
      <rPr>
        <sz val="12"/>
        <color indexed="8"/>
        <rFont val="宋体"/>
        <charset val="134"/>
      </rPr>
      <t>板，尺寸根据酒店讲台尺寸制作</t>
    </r>
  </si>
  <si>
    <t>晚宴桌号卡</t>
  </si>
  <si>
    <r>
      <rPr>
        <sz val="12"/>
        <color indexed="8"/>
        <rFont val="宋体"/>
        <charset val="134"/>
      </rPr>
      <t>铜版纸，</t>
    </r>
    <r>
      <rPr>
        <sz val="12"/>
        <color indexed="8"/>
        <rFont val="Songti SC Regular"/>
        <charset val="134"/>
      </rPr>
      <t>3</t>
    </r>
    <r>
      <rPr>
        <sz val="12"/>
        <color indexed="8"/>
        <rFont val="宋体"/>
        <charset val="134"/>
      </rPr>
      <t>折压痕，序号</t>
    </r>
    <r>
      <rPr>
        <sz val="12"/>
        <color indexed="8"/>
        <rFont val="Songti SC Regular"/>
        <charset val="134"/>
      </rPr>
      <t>1-3</t>
    </r>
  </si>
  <si>
    <t>易拉宝</t>
  </si>
  <si>
    <t>120cm*2m 用于签到及会场</t>
  </si>
  <si>
    <t>横幅</t>
  </si>
  <si>
    <t>用于会场内</t>
  </si>
  <si>
    <t>物料运费</t>
  </si>
  <si>
    <t>次</t>
  </si>
  <si>
    <t>设计费</t>
  </si>
  <si>
    <t>其他</t>
  </si>
  <si>
    <t>短信平台</t>
  </si>
  <si>
    <t>现场记录</t>
  </si>
  <si>
    <t>现场活动摄影、摄像</t>
  </si>
  <si>
    <t>人员费用</t>
  </si>
  <si>
    <t>全程会务人员管理费</t>
  </si>
  <si>
    <t>人/次</t>
  </si>
  <si>
    <t>全程会务人员住宿费</t>
  </si>
  <si>
    <t>全程会务人员交通费、餐费、电话费</t>
  </si>
  <si>
    <t>全程会务人员机票费</t>
  </si>
  <si>
    <t>服务费</t>
  </si>
  <si>
    <t>合计（不含6%增值税）</t>
  </si>
  <si>
    <t>南京新街口苏宁诺富特酒店</t>
  </si>
  <si>
    <t>57人</t>
  </si>
  <si>
    <t>会议日午餐</t>
  </si>
  <si>
    <t>投影仪+幕布</t>
  </si>
  <si>
    <t>5000流明 会场内使用</t>
  </si>
  <si>
    <t>全程会务人员高铁费用</t>
  </si>
  <si>
    <t>服务费（10%）</t>
  </si>
  <si>
    <t>合计</t>
  </si>
  <si>
    <t>一区经销商下游分销会</t>
  </si>
  <si>
    <t>北京东直门智选假日酒店</t>
  </si>
  <si>
    <t>120人</t>
  </si>
  <si>
    <t>酒店围桌晚宴</t>
  </si>
  <si>
    <t>150平方米以上，课桌式摆台</t>
  </si>
  <si>
    <t>会议背景板</t>
  </si>
  <si>
    <t>4m*3m,航架+宝力布会议背景板</t>
  </si>
  <si>
    <t>会议桌卡</t>
  </si>
  <si>
    <t>成都鼓楼智选假日酒店</t>
  </si>
  <si>
    <r>
      <rPr>
        <sz val="12"/>
        <color indexed="8"/>
        <rFont val="宋体"/>
        <charset val="134"/>
      </rPr>
      <t>铜版纸，</t>
    </r>
    <r>
      <rPr>
        <sz val="12"/>
        <color indexed="8"/>
        <rFont val="Songti SC Regular"/>
        <charset val="134"/>
      </rPr>
      <t>3</t>
    </r>
    <r>
      <rPr>
        <sz val="12"/>
        <color indexed="8"/>
        <rFont val="宋体"/>
        <charset val="134"/>
      </rPr>
      <t>折压痕，序号</t>
    </r>
    <r>
      <rPr>
        <sz val="12"/>
        <color indexed="8"/>
        <rFont val="Songti SC Regular"/>
        <charset val="134"/>
      </rPr>
      <t>1-5</t>
    </r>
  </si>
  <si>
    <t>上海新金桥智选假日酒店</t>
  </si>
  <si>
    <t>100人</t>
  </si>
  <si>
    <t>层高5米以上，300平方米以上，课桌式摆台</t>
  </si>
  <si>
    <r>
      <rPr>
        <sz val="12"/>
        <color indexed="8"/>
        <rFont val="宋体"/>
        <charset val="134"/>
      </rPr>
      <t>铜版纸，</t>
    </r>
    <r>
      <rPr>
        <sz val="12"/>
        <color indexed="8"/>
        <rFont val="Songti SC Regular"/>
        <charset val="134"/>
      </rPr>
      <t>3</t>
    </r>
    <r>
      <rPr>
        <sz val="12"/>
        <color indexed="8"/>
        <rFont val="宋体"/>
        <charset val="134"/>
      </rPr>
      <t>折压痕，序号</t>
    </r>
    <r>
      <rPr>
        <sz val="12"/>
        <color indexed="8"/>
        <rFont val="Songti SC Regular"/>
        <charset val="134"/>
      </rPr>
      <t>1-10</t>
    </r>
  </si>
  <si>
    <t>德科4区经销商下游分销会</t>
  </si>
  <si>
    <t>广州保利假日酒店</t>
  </si>
  <si>
    <t>200平方米以上，课桌式摆台</t>
  </si>
  <si>
    <r>
      <rPr>
        <sz val="12"/>
        <color indexed="8"/>
        <rFont val="宋体"/>
        <charset val="134"/>
      </rPr>
      <t>铜版纸，</t>
    </r>
    <r>
      <rPr>
        <sz val="12"/>
        <color indexed="8"/>
        <rFont val="Songti SC Regular"/>
        <charset val="134"/>
      </rPr>
      <t>3</t>
    </r>
    <r>
      <rPr>
        <sz val="12"/>
        <color indexed="8"/>
        <rFont val="宋体"/>
        <charset val="134"/>
      </rPr>
      <t>折压痕，序号</t>
    </r>
    <r>
      <rPr>
        <sz val="12"/>
        <color indexed="8"/>
        <rFont val="Songti SC Regular"/>
        <charset val="134"/>
      </rPr>
      <t>1-8</t>
    </r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</si>
</sst>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#,##0.00_);[Red]\(#,##0.00\)"/>
    <numFmt numFmtId="177" formatCode="0.00_ "/>
    <numFmt numFmtId="178" formatCode="#,##0_ "/>
    <numFmt numFmtId="179" formatCode="#,##0_);[Red]\(#,##0\)"/>
  </numFmts>
  <fonts count="36">
    <font>
      <sz val="11"/>
      <color theme="1"/>
      <name val="宋体"/>
      <charset val="134"/>
      <scheme val="minor"/>
    </font>
    <font>
      <sz val="11"/>
      <color theme="1"/>
      <name val="Tahoma"/>
      <charset val="134"/>
    </font>
    <font>
      <sz val="11"/>
      <name val="微软雅黑"/>
      <charset val="134"/>
    </font>
    <font>
      <b/>
      <sz val="12"/>
      <color indexed="9"/>
      <name val="Songti SC Regular"/>
      <charset val="134"/>
    </font>
    <font>
      <b/>
      <sz val="12"/>
      <color indexed="9"/>
      <name val="宋体"/>
      <charset val="134"/>
    </font>
    <font>
      <sz val="12"/>
      <color indexed="8"/>
      <name val="宋体"/>
      <charset val="134"/>
    </font>
    <font>
      <sz val="12"/>
      <color indexed="8"/>
      <name val="Songti SC Regular"/>
      <charset val="134"/>
    </font>
    <font>
      <sz val="12"/>
      <name val="Songti SC Regular"/>
      <charset val="134"/>
    </font>
    <font>
      <b/>
      <sz val="12"/>
      <color indexed="8"/>
      <name val="Songti SC Regular"/>
      <charset val="134"/>
    </font>
    <font>
      <sz val="12"/>
      <name val="宋体"/>
      <charset val="134"/>
    </font>
    <font>
      <sz val="12"/>
      <name val="Arial"/>
      <charset val="134"/>
    </font>
    <font>
      <sz val="11"/>
      <name val="宋体"/>
      <charset val="134"/>
    </font>
    <font>
      <sz val="11"/>
      <name val="Arial"/>
      <charset val="134"/>
    </font>
    <font>
      <sz val="11"/>
      <color indexed="10"/>
      <name val="Arial"/>
      <charset val="134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sz val="9"/>
      <color theme="1"/>
      <name val="微软雅黑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3" tint="0.799951170384838"/>
        <bgColor indexed="64"/>
      </patternFill>
    </fill>
    <fill>
      <patternFill patternType="solid">
        <fgColor theme="3" tint="0.8"/>
        <bgColor indexed="64"/>
      </patternFill>
    </fill>
    <fill>
      <patternFill patternType="solid">
        <fgColor theme="3" tint="0.79992065187536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3">
    <xf numFmtId="0" fontId="0" fillId="0" borderId="0"/>
    <xf numFmtId="42" fontId="0" fillId="0" borderId="0" applyFont="0" applyFill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32" fillId="29" borderId="1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21" borderId="16" applyNumberFormat="0" applyFont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0" borderId="15" applyNumberFormat="0" applyAlignment="0" applyProtection="0">
      <alignment vertical="center"/>
    </xf>
    <xf numFmtId="0" fontId="35" fillId="20" borderId="19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34" fillId="0" borderId="20" applyNumberFormat="0" applyFill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17" fillId="3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36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9" fillId="0" borderId="0">
      <alignment vertical="center"/>
    </xf>
    <xf numFmtId="0" fontId="17" fillId="8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 applyProtection="0">
      <alignment vertical="center"/>
    </xf>
    <xf numFmtId="0" fontId="0" fillId="0" borderId="0">
      <alignment vertical="center"/>
    </xf>
  </cellStyleXfs>
  <cellXfs count="80">
    <xf numFmtId="0" fontId="0" fillId="0" borderId="0" xfId="0"/>
    <xf numFmtId="0" fontId="1" fillId="0" borderId="0" xfId="0" applyFont="1" applyFill="1" applyAlignment="1"/>
    <xf numFmtId="0" fontId="2" fillId="2" borderId="1" xfId="50" applyNumberFormat="1" applyFont="1" applyFill="1" applyBorder="1" applyAlignment="1">
      <alignment horizontal="left" vertical="center"/>
    </xf>
    <xf numFmtId="0" fontId="2" fillId="0" borderId="2" xfId="51" applyNumberFormat="1" applyFont="1" applyFill="1" applyBorder="1" applyAlignment="1">
      <alignment horizontal="left" vertical="center"/>
    </xf>
    <xf numFmtId="0" fontId="2" fillId="0" borderId="3" xfId="51" applyNumberFormat="1" applyFont="1" applyFill="1" applyBorder="1" applyAlignment="1">
      <alignment horizontal="left" vertical="center"/>
    </xf>
    <xf numFmtId="0" fontId="2" fillId="0" borderId="4" xfId="51" applyNumberFormat="1" applyFont="1" applyFill="1" applyBorder="1" applyAlignment="1">
      <alignment horizontal="left" vertical="center"/>
    </xf>
    <xf numFmtId="31" fontId="2" fillId="0" borderId="2" xfId="51" applyNumberFormat="1" applyFont="1" applyFill="1" applyBorder="1" applyAlignment="1">
      <alignment horizontal="left" vertical="center"/>
    </xf>
    <xf numFmtId="0" fontId="3" fillId="3" borderId="5" xfId="44" applyFont="1" applyFill="1" applyBorder="1" applyAlignment="1" applyProtection="1">
      <alignment horizontal="center" vertical="center" wrapText="1"/>
      <protection hidden="1"/>
    </xf>
    <xf numFmtId="0" fontId="3" fillId="3" borderId="6" xfId="44" applyFont="1" applyFill="1" applyBorder="1" applyAlignment="1" applyProtection="1">
      <alignment horizontal="center" vertical="center" wrapText="1"/>
      <protection hidden="1"/>
    </xf>
    <xf numFmtId="0" fontId="3" fillId="3" borderId="7" xfId="44" applyFont="1" applyFill="1" applyBorder="1" applyAlignment="1" applyProtection="1">
      <alignment horizontal="center" vertical="center" wrapText="1"/>
      <protection hidden="1"/>
    </xf>
    <xf numFmtId="176" fontId="3" fillId="3" borderId="5" xfId="44" applyNumberFormat="1" applyFont="1" applyFill="1" applyBorder="1" applyAlignment="1" applyProtection="1">
      <alignment horizontal="center" vertical="center" wrapText="1"/>
      <protection hidden="1"/>
    </xf>
    <xf numFmtId="0" fontId="4" fillId="3" borderId="5" xfId="44" applyFont="1" applyFill="1" applyBorder="1" applyAlignment="1" applyProtection="1">
      <alignment horizontal="center" vertical="center" wrapText="1"/>
      <protection hidden="1"/>
    </xf>
    <xf numFmtId="0" fontId="0" fillId="4" borderId="8" xfId="44" applyFont="1" applyFill="1" applyBorder="1" applyAlignment="1" applyProtection="1">
      <alignment horizontal="center" vertical="center" wrapText="1"/>
      <protection hidden="1"/>
    </xf>
    <xf numFmtId="0" fontId="5" fillId="2" borderId="1" xfId="44" applyFont="1" applyFill="1" applyBorder="1" applyAlignment="1" applyProtection="1">
      <alignment horizontal="center" vertical="center" wrapText="1"/>
      <protection hidden="1"/>
    </xf>
    <xf numFmtId="0" fontId="6" fillId="2" borderId="1" xfId="44" applyFont="1" applyFill="1" applyBorder="1" applyAlignment="1" applyProtection="1">
      <alignment horizontal="center" vertical="center" wrapText="1"/>
      <protection hidden="1"/>
    </xf>
    <xf numFmtId="176" fontId="6" fillId="2" borderId="1" xfId="44" applyNumberFormat="1" applyFont="1" applyFill="1" applyBorder="1" applyAlignment="1" applyProtection="1">
      <alignment horizontal="right" vertical="center" wrapText="1"/>
      <protection hidden="1"/>
    </xf>
    <xf numFmtId="0" fontId="5" fillId="2" borderId="9" xfId="44" applyFont="1" applyFill="1" applyBorder="1" applyAlignment="1" applyProtection="1">
      <alignment horizontal="left" vertical="center" wrapText="1"/>
      <protection hidden="1"/>
    </xf>
    <xf numFmtId="0" fontId="7" fillId="4" borderId="8" xfId="44" applyFont="1" applyFill="1" applyBorder="1" applyAlignment="1" applyProtection="1">
      <alignment horizontal="center" vertical="center" wrapText="1"/>
      <protection hidden="1"/>
    </xf>
    <xf numFmtId="0" fontId="6" fillId="5" borderId="1" xfId="44" applyFont="1" applyFill="1" applyBorder="1" applyAlignment="1" applyProtection="1">
      <alignment horizontal="right" vertical="center" wrapText="1"/>
      <protection hidden="1"/>
    </xf>
    <xf numFmtId="176" fontId="6" fillId="5" borderId="1" xfId="44" applyNumberFormat="1" applyFont="1" applyFill="1" applyBorder="1" applyAlignment="1" applyProtection="1">
      <alignment horizontal="right" vertical="center" wrapText="1"/>
      <protection hidden="1"/>
    </xf>
    <xf numFmtId="176" fontId="8" fillId="0" borderId="9" xfId="44" applyNumberFormat="1" applyFont="1" applyFill="1" applyBorder="1" applyAlignment="1" applyProtection="1">
      <alignment horizontal="center" vertical="center" wrapText="1"/>
      <protection hidden="1"/>
    </xf>
    <xf numFmtId="0" fontId="9" fillId="4" borderId="8" xfId="44" applyFont="1" applyFill="1" applyBorder="1" applyAlignment="1" applyProtection="1">
      <alignment horizontal="center" vertical="center" wrapText="1"/>
      <protection hidden="1"/>
    </xf>
    <xf numFmtId="58" fontId="5" fillId="2" borderId="1" xfId="44" applyNumberFormat="1" applyFont="1" applyFill="1" applyBorder="1" applyAlignment="1" applyProtection="1">
      <alignment horizontal="center" vertical="center" wrapText="1"/>
      <protection hidden="1"/>
    </xf>
    <xf numFmtId="0" fontId="5" fillId="0" borderId="8" xfId="44" applyFont="1" applyFill="1" applyBorder="1" applyAlignment="1" applyProtection="1">
      <alignment horizontal="center" vertical="center" wrapText="1"/>
      <protection hidden="1"/>
    </xf>
    <xf numFmtId="0" fontId="5" fillId="0" borderId="1" xfId="44" applyFont="1" applyFill="1" applyBorder="1" applyAlignment="1" applyProtection="1">
      <alignment horizontal="center" vertical="center" wrapText="1"/>
      <protection hidden="1"/>
    </xf>
    <xf numFmtId="0" fontId="6" fillId="0" borderId="1" xfId="44" applyFont="1" applyFill="1" applyBorder="1" applyAlignment="1" applyProtection="1">
      <alignment horizontal="center" vertical="center" wrapText="1"/>
      <protection hidden="1"/>
    </xf>
    <xf numFmtId="0" fontId="6" fillId="0" borderId="9" xfId="44" applyFont="1" applyFill="1" applyBorder="1" applyAlignment="1" applyProtection="1">
      <alignment horizontal="left" vertical="center" wrapText="1"/>
      <protection hidden="1"/>
    </xf>
    <xf numFmtId="0" fontId="5" fillId="0" borderId="9" xfId="44" applyFont="1" applyFill="1" applyBorder="1" applyAlignment="1" applyProtection="1">
      <alignment horizontal="left" vertical="center" wrapText="1"/>
      <protection hidden="1"/>
    </xf>
    <xf numFmtId="0" fontId="5" fillId="0" borderId="10" xfId="44" applyFont="1" applyFill="1" applyBorder="1" applyAlignment="1" applyProtection="1">
      <alignment horizontal="center" vertical="center" wrapText="1"/>
      <protection hidden="1"/>
    </xf>
    <xf numFmtId="176" fontId="6" fillId="0" borderId="1" xfId="44" applyNumberFormat="1" applyFont="1" applyFill="1" applyBorder="1" applyAlignment="1" applyProtection="1">
      <alignment horizontal="right" vertical="center" wrapText="1"/>
      <protection hidden="1"/>
    </xf>
    <xf numFmtId="0" fontId="9" fillId="6" borderId="2" xfId="0" applyFont="1" applyFill="1" applyBorder="1" applyAlignment="1">
      <alignment horizontal="center" vertical="center"/>
    </xf>
    <xf numFmtId="0" fontId="9" fillId="6" borderId="3" xfId="0" applyFont="1" applyFill="1" applyBorder="1" applyAlignment="1">
      <alignment horizontal="center" vertical="center"/>
    </xf>
    <xf numFmtId="177" fontId="9" fillId="6" borderId="3" xfId="0" applyNumberFormat="1" applyFont="1" applyFill="1" applyBorder="1" applyAlignment="1">
      <alignment horizontal="center" vertical="center"/>
    </xf>
    <xf numFmtId="0" fontId="9" fillId="6" borderId="4" xfId="0" applyFont="1" applyFill="1" applyBorder="1" applyAlignment="1">
      <alignment horizontal="center" vertical="center"/>
    </xf>
    <xf numFmtId="0" fontId="10" fillId="2" borderId="1" xfId="52" applyFont="1" applyFill="1" applyBorder="1">
      <alignment vertical="center"/>
    </xf>
    <xf numFmtId="0" fontId="1" fillId="0" borderId="1" xfId="0" applyFont="1" applyFill="1" applyBorder="1" applyAlignment="1"/>
    <xf numFmtId="0" fontId="11" fillId="0" borderId="0" xfId="0" applyFont="1" applyFill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12" fillId="2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ont="1" applyFill="1" applyAlignment="1">
      <alignment vertical="center"/>
    </xf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left" vertical="center"/>
    </xf>
    <xf numFmtId="178" fontId="10" fillId="2" borderId="0" xfId="0" applyNumberFormat="1" applyFont="1" applyFill="1" applyAlignment="1">
      <alignment horizontal="center" vertical="center"/>
    </xf>
    <xf numFmtId="177" fontId="10" fillId="2" borderId="0" xfId="0" applyNumberFormat="1" applyFont="1" applyFill="1" applyAlignment="1">
      <alignment horizontal="center" vertical="center"/>
    </xf>
    <xf numFmtId="177" fontId="2" fillId="0" borderId="3" xfId="51" applyNumberFormat="1" applyFont="1" applyFill="1" applyBorder="1" applyAlignment="1">
      <alignment horizontal="center" vertical="center"/>
    </xf>
    <xf numFmtId="57" fontId="2" fillId="0" borderId="2" xfId="51" applyNumberFormat="1" applyFont="1" applyFill="1" applyBorder="1" applyAlignment="1">
      <alignment horizontal="left" vertical="center"/>
    </xf>
    <xf numFmtId="177" fontId="3" fillId="3" borderId="7" xfId="44" applyNumberFormat="1" applyFont="1" applyFill="1" applyBorder="1" applyAlignment="1" applyProtection="1">
      <alignment horizontal="center" vertical="center" wrapText="1"/>
      <protection hidden="1"/>
    </xf>
    <xf numFmtId="177" fontId="3" fillId="3" borderId="5" xfId="44" applyNumberFormat="1" applyFont="1" applyFill="1" applyBorder="1" applyAlignment="1" applyProtection="1">
      <alignment horizontal="center" vertical="center" wrapText="1"/>
      <protection hidden="1"/>
    </xf>
    <xf numFmtId="177" fontId="6" fillId="2" borderId="1" xfId="44" applyNumberFormat="1" applyFont="1" applyFill="1" applyBorder="1" applyAlignment="1" applyProtection="1">
      <alignment horizontal="center" vertical="center" wrapText="1"/>
      <protection hidden="1"/>
    </xf>
    <xf numFmtId="177" fontId="5" fillId="2" borderId="2" xfId="44" applyNumberFormat="1" applyFont="1" applyFill="1" applyBorder="1" applyAlignment="1" applyProtection="1">
      <alignment horizontal="center" vertical="center" wrapText="1"/>
      <protection hidden="1"/>
    </xf>
    <xf numFmtId="0" fontId="6" fillId="7" borderId="1" xfId="44" applyFont="1" applyFill="1" applyBorder="1" applyAlignment="1" applyProtection="1">
      <alignment horizontal="right" vertical="center" wrapText="1"/>
      <protection hidden="1"/>
    </xf>
    <xf numFmtId="177" fontId="6" fillId="7" borderId="1" xfId="44" applyNumberFormat="1" applyFont="1" applyFill="1" applyBorder="1" applyAlignment="1" applyProtection="1">
      <alignment horizontal="center" vertical="center" wrapText="1"/>
      <protection hidden="1"/>
    </xf>
    <xf numFmtId="177" fontId="6" fillId="7" borderId="2" xfId="44" applyNumberFormat="1" applyFont="1" applyFill="1" applyBorder="1" applyAlignment="1" applyProtection="1">
      <alignment horizontal="center" vertical="center" wrapText="1"/>
      <protection hidden="1"/>
    </xf>
    <xf numFmtId="177" fontId="6" fillId="0" borderId="1" xfId="44" applyNumberFormat="1" applyFont="1" applyFill="1" applyBorder="1" applyAlignment="1" applyProtection="1">
      <alignment horizontal="center" vertical="center" wrapText="1"/>
      <protection hidden="1"/>
    </xf>
    <xf numFmtId="0" fontId="5" fillId="0" borderId="11" xfId="44" applyFont="1" applyFill="1" applyBorder="1" applyAlignment="1" applyProtection="1">
      <alignment horizontal="center" vertical="center" wrapText="1"/>
      <protection hidden="1"/>
    </xf>
    <xf numFmtId="0" fontId="5" fillId="0" borderId="12" xfId="44" applyFont="1" applyFill="1" applyBorder="1" applyAlignment="1" applyProtection="1">
      <alignment horizontal="center" vertical="center" wrapText="1"/>
      <protection hidden="1"/>
    </xf>
    <xf numFmtId="177" fontId="6" fillId="6" borderId="1" xfId="44" applyNumberFormat="1" applyFont="1" applyFill="1" applyBorder="1" applyAlignment="1" applyProtection="1">
      <alignment horizontal="center" vertical="center" wrapText="1"/>
      <protection hidden="1"/>
    </xf>
    <xf numFmtId="0" fontId="10" fillId="2" borderId="1" xfId="0" applyFont="1" applyFill="1" applyBorder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2" fillId="0" borderId="3" xfId="51" applyNumberFormat="1" applyFont="1" applyFill="1" applyBorder="1" applyAlignment="1">
      <alignment horizontal="center" vertical="center"/>
    </xf>
    <xf numFmtId="176" fontId="6" fillId="2" borderId="1" xfId="44" applyNumberFormat="1" applyFont="1" applyFill="1" applyBorder="1" applyAlignment="1" applyProtection="1">
      <alignment horizontal="center" vertical="center" wrapText="1"/>
      <protection hidden="1"/>
    </xf>
    <xf numFmtId="0" fontId="6" fillId="7" borderId="1" xfId="44" applyFont="1" applyFill="1" applyBorder="1" applyAlignment="1" applyProtection="1">
      <alignment horizontal="center" vertical="center" wrapText="1"/>
      <protection hidden="1"/>
    </xf>
    <xf numFmtId="176" fontId="6" fillId="7" borderId="1" xfId="44" applyNumberFormat="1" applyFont="1" applyFill="1" applyBorder="1" applyAlignment="1" applyProtection="1">
      <alignment horizontal="center" vertical="center" wrapText="1"/>
      <protection hidden="1"/>
    </xf>
    <xf numFmtId="176" fontId="6" fillId="0" borderId="1" xfId="44" applyNumberFormat="1" applyFont="1" applyFill="1" applyBorder="1" applyAlignment="1" applyProtection="1">
      <alignment horizontal="center" vertical="center" wrapText="1"/>
      <protection hidden="1"/>
    </xf>
    <xf numFmtId="179" fontId="6" fillId="7" borderId="1" xfId="44" applyNumberFormat="1" applyFont="1" applyFill="1" applyBorder="1" applyAlignment="1" applyProtection="1">
      <alignment horizontal="center" vertical="center" wrapText="1"/>
      <protection hidden="1"/>
    </xf>
    <xf numFmtId="176" fontId="6" fillId="6" borderId="1" xfId="44" applyNumberFormat="1" applyFont="1" applyFill="1" applyBorder="1" applyAlignment="1" applyProtection="1">
      <alignment horizontal="center" vertical="center" wrapText="1"/>
      <protection hidden="1"/>
    </xf>
    <xf numFmtId="0" fontId="9" fillId="5" borderId="2" xfId="52" applyFont="1" applyFill="1" applyBorder="1" applyAlignment="1">
      <alignment horizontal="center" vertical="center"/>
    </xf>
    <xf numFmtId="0" fontId="9" fillId="5" borderId="3" xfId="52" applyFont="1" applyFill="1" applyBorder="1" applyAlignment="1">
      <alignment horizontal="center" vertical="center"/>
    </xf>
    <xf numFmtId="0" fontId="9" fillId="5" borderId="4" xfId="52" applyFont="1" applyFill="1" applyBorder="1" applyAlignment="1">
      <alignment horizontal="center" vertical="center"/>
    </xf>
    <xf numFmtId="177" fontId="0" fillId="0" borderId="0" xfId="0" applyNumberFormat="1" applyFill="1" applyAlignment="1">
      <alignment vertical="center"/>
    </xf>
    <xf numFmtId="0" fontId="14" fillId="0" borderId="1" xfId="0" applyFont="1" applyFill="1" applyBorder="1" applyAlignment="1">
      <alignment horizontal="center" vertical="center"/>
    </xf>
    <xf numFmtId="177" fontId="14" fillId="0" borderId="1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 applyProtection="1">
      <alignment vertical="center" wrapText="1"/>
      <protection locked="0"/>
    </xf>
    <xf numFmtId="0" fontId="15" fillId="0" borderId="1" xfId="0" applyFont="1" applyFill="1" applyBorder="1" applyAlignment="1" applyProtection="1">
      <alignment horizontal="center" vertical="center"/>
      <protection locked="0"/>
    </xf>
    <xf numFmtId="0" fontId="15" fillId="0" borderId="1" xfId="0" applyFont="1" applyFill="1" applyBorder="1" applyAlignment="1" applyProtection="1">
      <alignment horizontal="left" vertical="center" wrapText="1"/>
      <protection locked="0"/>
    </xf>
    <xf numFmtId="0" fontId="15" fillId="0" borderId="1" xfId="0" applyFont="1" applyFill="1" applyBorder="1" applyAlignment="1" applyProtection="1">
      <alignment horizontal="center" vertical="center" wrapText="1"/>
      <protection locked="0"/>
    </xf>
    <xf numFmtId="0" fontId="16" fillId="0" borderId="1" xfId="52" applyFont="1" applyFill="1" applyBorder="1" applyAlignment="1" applyProtection="1">
      <alignment horizontal="center" vertical="center" wrapText="1"/>
    </xf>
    <xf numFmtId="0" fontId="15" fillId="0" borderId="1" xfId="0" applyFont="1" applyFill="1" applyBorder="1" applyAlignment="1" applyProtection="1" quotePrefix="1">
      <alignment vertical="center" wrapText="1"/>
      <protection locked="0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Normal 3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4" xfId="51"/>
    <cellStyle name="常规 3" xf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8"/>
  <sheetViews>
    <sheetView tabSelected="1" workbookViewId="0">
      <selection activeCell="E15" sqref="E15"/>
    </sheetView>
  </sheetViews>
  <sheetFormatPr defaultColWidth="9" defaultRowHeight="13.5" outlineLevelRow="7" outlineLevelCol="3"/>
  <cols>
    <col min="1" max="1" width="25.5" style="41" customWidth="1"/>
    <col min="2" max="2" width="15.125" style="41" customWidth="1"/>
    <col min="3" max="3" width="17.25" style="41" customWidth="1"/>
    <col min="4" max="4" width="15.375" style="72" customWidth="1"/>
    <col min="5" max="16384" width="9" style="41"/>
  </cols>
  <sheetData>
    <row r="1" s="41" customFormat="1" ht="20.1" customHeight="1" spans="1:4">
      <c r="A1" s="73" t="s">
        <v>0</v>
      </c>
      <c r="B1" s="73" t="s">
        <v>1</v>
      </c>
      <c r="C1" s="73" t="s">
        <v>2</v>
      </c>
      <c r="D1" s="74" t="s">
        <v>3</v>
      </c>
    </row>
    <row r="2" s="41" customFormat="1" ht="20.1" customHeight="1" spans="1:4">
      <c r="A2" s="80" t="s">
        <v>4</v>
      </c>
      <c r="B2" s="76" t="s">
        <v>5</v>
      </c>
      <c r="C2" s="76">
        <v>70</v>
      </c>
      <c r="D2" s="74">
        <f>郑州!G37</f>
        <v>34138.5</v>
      </c>
    </row>
    <row r="3" s="41" customFormat="1" ht="20.1" customHeight="1" spans="1:4">
      <c r="A3" s="80" t="s">
        <v>6</v>
      </c>
      <c r="B3" s="76" t="s">
        <v>7</v>
      </c>
      <c r="C3" s="76">
        <v>57</v>
      </c>
      <c r="D3" s="74">
        <f>南京!G35</f>
        <v>30267.6</v>
      </c>
    </row>
    <row r="4" s="41" customFormat="1" ht="20.1" customHeight="1" spans="1:4">
      <c r="A4" s="80" t="s">
        <v>8</v>
      </c>
      <c r="B4" s="76" t="s">
        <v>9</v>
      </c>
      <c r="C4" s="76">
        <v>120</v>
      </c>
      <c r="D4" s="74">
        <f>北京!G34</f>
        <v>53688.8</v>
      </c>
    </row>
    <row r="5" s="41" customFormat="1" ht="20.1" customHeight="1" spans="1:4">
      <c r="A5" s="80" t="s">
        <v>4</v>
      </c>
      <c r="B5" s="76" t="s">
        <v>10</v>
      </c>
      <c r="C5" s="76">
        <v>57</v>
      </c>
      <c r="D5" s="74">
        <f>成都!G36</f>
        <v>30845.298</v>
      </c>
    </row>
    <row r="6" s="41" customFormat="1" ht="20.1" customHeight="1" spans="1:4">
      <c r="A6" s="77" t="s">
        <v>11</v>
      </c>
      <c r="B6" s="78" t="s">
        <v>12</v>
      </c>
      <c r="C6" s="76">
        <v>100</v>
      </c>
      <c r="D6" s="74">
        <f>上海!G37</f>
        <v>45905.2</v>
      </c>
    </row>
    <row r="7" s="41" customFormat="1" ht="20.1" customHeight="1" spans="1:4">
      <c r="A7" s="77" t="s">
        <v>13</v>
      </c>
      <c r="B7" s="78" t="s">
        <v>14</v>
      </c>
      <c r="C7" s="76">
        <v>57</v>
      </c>
      <c r="D7" s="74">
        <f>广州!G37</f>
        <v>30190.6</v>
      </c>
    </row>
    <row r="8" s="41" customFormat="1" ht="20.1" customHeight="1" spans="1:4">
      <c r="A8" s="79" t="s">
        <v>15</v>
      </c>
      <c r="B8" s="79"/>
      <c r="C8" s="79"/>
      <c r="D8" s="74">
        <f>SUM(D2:D7)</f>
        <v>225035.998</v>
      </c>
    </row>
  </sheetData>
  <mergeCells count="1">
    <mergeCell ref="A8:C8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7"/>
  <sheetViews>
    <sheetView workbookViewId="0">
      <selection activeCell="E28" sqref="E28"/>
    </sheetView>
  </sheetViews>
  <sheetFormatPr defaultColWidth="9" defaultRowHeight="14.25" outlineLevelCol="7"/>
  <cols>
    <col min="1" max="1" width="23.875" style="1" customWidth="1"/>
    <col min="2" max="3" width="19.875" style="1" customWidth="1"/>
    <col min="4" max="5" width="9.125" style="1" customWidth="1"/>
    <col min="6" max="6" width="9" style="1"/>
    <col min="7" max="7" width="11.625" style="1" customWidth="1"/>
    <col min="8" max="8" width="45.25" style="1" customWidth="1"/>
    <col min="9" max="16384" width="9" style="1"/>
  </cols>
  <sheetData>
    <row r="1" s="1" customFormat="1" ht="16.5" customHeight="1" spans="1:8">
      <c r="A1" s="2" t="s">
        <v>16</v>
      </c>
      <c r="B1" s="3" t="s">
        <v>17</v>
      </c>
      <c r="C1" s="4"/>
      <c r="D1" s="4"/>
      <c r="E1" s="4"/>
      <c r="F1" s="4"/>
      <c r="G1" s="4"/>
      <c r="H1" s="5"/>
    </row>
    <row r="2" s="1" customFormat="1" ht="16.5" customHeight="1" spans="1:8">
      <c r="A2" s="2" t="s">
        <v>18</v>
      </c>
      <c r="B2" s="6"/>
      <c r="C2" s="4"/>
      <c r="D2" s="4"/>
      <c r="E2" s="4"/>
      <c r="F2" s="4"/>
      <c r="G2" s="4"/>
      <c r="H2" s="5"/>
    </row>
    <row r="3" s="1" customFormat="1" ht="16.5" customHeight="1" spans="1:8">
      <c r="A3" s="2" t="s">
        <v>19</v>
      </c>
      <c r="B3" s="3" t="s">
        <v>20</v>
      </c>
      <c r="C3" s="4"/>
      <c r="D3" s="4"/>
      <c r="E3" s="4"/>
      <c r="F3" s="4"/>
      <c r="G3" s="4"/>
      <c r="H3" s="5"/>
    </row>
    <row r="4" s="1" customFormat="1" ht="16.5" customHeight="1" spans="1:8">
      <c r="A4" s="2" t="s">
        <v>21</v>
      </c>
      <c r="B4" s="3" t="s">
        <v>22</v>
      </c>
      <c r="C4" s="4"/>
      <c r="D4" s="4"/>
      <c r="E4" s="4"/>
      <c r="F4" s="4"/>
      <c r="G4" s="4"/>
      <c r="H4" s="5"/>
    </row>
    <row r="5" s="1" customFormat="1" ht="16.5" customHeight="1" spans="1:8">
      <c r="A5" s="7" t="s">
        <v>23</v>
      </c>
      <c r="B5" s="8" t="s">
        <v>24</v>
      </c>
      <c r="C5" s="9"/>
      <c r="D5" s="10" t="s">
        <v>25</v>
      </c>
      <c r="E5" s="7" t="s">
        <v>26</v>
      </c>
      <c r="F5" s="7" t="s">
        <v>27</v>
      </c>
      <c r="G5" s="11" t="s">
        <v>28</v>
      </c>
      <c r="H5" s="7" t="s">
        <v>29</v>
      </c>
    </row>
    <row r="6" s="1" customFormat="1" ht="16.5" customHeight="1" spans="1:8">
      <c r="A6" s="12" t="s">
        <v>30</v>
      </c>
      <c r="B6" s="13" t="s">
        <v>31</v>
      </c>
      <c r="C6" s="14"/>
      <c r="D6" s="15">
        <v>38</v>
      </c>
      <c r="E6" s="14">
        <v>70</v>
      </c>
      <c r="F6" s="13" t="s">
        <v>32</v>
      </c>
      <c r="G6" s="15">
        <f t="shared" ref="G6:G9" si="0">D6*E6</f>
        <v>2660</v>
      </c>
      <c r="H6" s="16" t="s">
        <v>33</v>
      </c>
    </row>
    <row r="7" s="1" customFormat="1" ht="16.5" customHeight="1" spans="1:8">
      <c r="A7" s="12"/>
      <c r="B7" s="13" t="s">
        <v>34</v>
      </c>
      <c r="C7" s="14"/>
      <c r="D7" s="15">
        <v>88</v>
      </c>
      <c r="E7" s="14">
        <v>70</v>
      </c>
      <c r="F7" s="13" t="s">
        <v>32</v>
      </c>
      <c r="G7" s="15">
        <f t="shared" si="0"/>
        <v>6160</v>
      </c>
      <c r="H7" s="16" t="s">
        <v>35</v>
      </c>
    </row>
    <row r="8" s="1" customFormat="1" ht="16.5" customHeight="1" spans="1:8">
      <c r="A8" s="17"/>
      <c r="B8" s="13" t="s">
        <v>36</v>
      </c>
      <c r="C8" s="14"/>
      <c r="D8" s="15">
        <v>120</v>
      </c>
      <c r="E8" s="14">
        <v>70</v>
      </c>
      <c r="F8" s="13" t="s">
        <v>32</v>
      </c>
      <c r="G8" s="15">
        <f t="shared" si="0"/>
        <v>8400</v>
      </c>
      <c r="H8" s="16" t="s">
        <v>37</v>
      </c>
    </row>
    <row r="9" s="1" customFormat="1" ht="16.5" customHeight="1" spans="1:8">
      <c r="A9" s="17"/>
      <c r="B9" s="13" t="s">
        <v>38</v>
      </c>
      <c r="C9" s="14"/>
      <c r="D9" s="15">
        <v>0</v>
      </c>
      <c r="E9" s="14">
        <v>7</v>
      </c>
      <c r="F9" s="13" t="s">
        <v>39</v>
      </c>
      <c r="G9" s="15">
        <f t="shared" si="0"/>
        <v>0</v>
      </c>
      <c r="H9" s="16"/>
    </row>
    <row r="10" s="1" customFormat="1" ht="16.5" customHeight="1" spans="1:8">
      <c r="A10" s="17"/>
      <c r="B10" s="18" t="s">
        <v>40</v>
      </c>
      <c r="C10" s="18"/>
      <c r="D10" s="18"/>
      <c r="E10" s="18"/>
      <c r="F10" s="18"/>
      <c r="G10" s="19">
        <f>SUM(G6:G9)</f>
        <v>17220</v>
      </c>
      <c r="H10" s="20"/>
    </row>
    <row r="11" s="1" customFormat="1" ht="16.5" customHeight="1" spans="1:8">
      <c r="A11" s="21" t="s">
        <v>41</v>
      </c>
      <c r="B11" s="13" t="s">
        <v>42</v>
      </c>
      <c r="C11" s="14"/>
      <c r="D11" s="15">
        <v>5000</v>
      </c>
      <c r="E11" s="14">
        <v>1</v>
      </c>
      <c r="F11" s="13" t="s">
        <v>43</v>
      </c>
      <c r="G11" s="15">
        <f t="shared" ref="G11:G25" si="1">D11*E11</f>
        <v>5000</v>
      </c>
      <c r="H11" s="16" t="s">
        <v>44</v>
      </c>
    </row>
    <row r="12" s="1" customFormat="1" ht="16.5" customHeight="1" spans="1:8">
      <c r="A12" s="17"/>
      <c r="B12" s="22" t="s">
        <v>45</v>
      </c>
      <c r="C12" s="22"/>
      <c r="D12" s="15">
        <v>0</v>
      </c>
      <c r="E12" s="14">
        <v>1</v>
      </c>
      <c r="F12" s="13" t="s">
        <v>46</v>
      </c>
      <c r="G12" s="15">
        <f t="shared" si="1"/>
        <v>0</v>
      </c>
      <c r="H12" s="16" t="s">
        <v>47</v>
      </c>
    </row>
    <row r="13" s="1" customFormat="1" ht="16.5" customHeight="1" spans="1:8">
      <c r="A13" s="17"/>
      <c r="B13" s="18" t="s">
        <v>48</v>
      </c>
      <c r="C13" s="18"/>
      <c r="D13" s="18"/>
      <c r="E13" s="18"/>
      <c r="F13" s="18"/>
      <c r="G13" s="19">
        <f>SUM(G11:G12)</f>
        <v>5000</v>
      </c>
      <c r="H13" s="20"/>
    </row>
    <row r="14" s="1" customFormat="1" ht="16.5" customHeight="1" spans="1:8">
      <c r="A14" s="23" t="s">
        <v>49</v>
      </c>
      <c r="B14" s="24" t="s">
        <v>50</v>
      </c>
      <c r="C14" s="24"/>
      <c r="D14" s="15">
        <v>20</v>
      </c>
      <c r="E14" s="14">
        <v>70</v>
      </c>
      <c r="F14" s="13" t="s">
        <v>51</v>
      </c>
      <c r="G14" s="15">
        <f t="shared" si="1"/>
        <v>1400</v>
      </c>
      <c r="H14" s="16" t="s">
        <v>52</v>
      </c>
    </row>
    <row r="15" s="1" customFormat="1" ht="16.5" customHeight="1" spans="1:8">
      <c r="A15" s="23"/>
      <c r="B15" s="24" t="s">
        <v>53</v>
      </c>
      <c r="C15" s="25"/>
      <c r="D15" s="15">
        <v>120</v>
      </c>
      <c r="E15" s="14">
        <v>12</v>
      </c>
      <c r="F15" s="13" t="s">
        <v>54</v>
      </c>
      <c r="G15" s="15">
        <f t="shared" si="1"/>
        <v>1440</v>
      </c>
      <c r="H15" s="16" t="s">
        <v>55</v>
      </c>
    </row>
    <row r="16" s="1" customFormat="1" ht="16.5" customHeight="1" spans="1:8">
      <c r="A16" s="23"/>
      <c r="B16" s="24" t="s">
        <v>56</v>
      </c>
      <c r="C16" s="25"/>
      <c r="D16" s="15">
        <v>1</v>
      </c>
      <c r="E16" s="25">
        <v>2</v>
      </c>
      <c r="F16" s="24" t="s">
        <v>57</v>
      </c>
      <c r="G16" s="15">
        <f t="shared" si="1"/>
        <v>2</v>
      </c>
      <c r="H16" s="26" t="s">
        <v>58</v>
      </c>
    </row>
    <row r="17" s="1" customFormat="1" ht="16.5" customHeight="1" spans="1:8">
      <c r="A17" s="23"/>
      <c r="B17" s="24" t="s">
        <v>59</v>
      </c>
      <c r="C17" s="25"/>
      <c r="D17" s="15">
        <v>1</v>
      </c>
      <c r="E17" s="25">
        <v>70</v>
      </c>
      <c r="F17" s="24" t="s">
        <v>57</v>
      </c>
      <c r="G17" s="15">
        <f t="shared" si="1"/>
        <v>70</v>
      </c>
      <c r="H17" s="26" t="s">
        <v>58</v>
      </c>
    </row>
    <row r="18" s="1" customFormat="1" ht="16.5" customHeight="1" spans="1:8">
      <c r="A18" s="23"/>
      <c r="B18" s="24" t="s">
        <v>60</v>
      </c>
      <c r="C18" s="25"/>
      <c r="D18" s="15">
        <v>100</v>
      </c>
      <c r="E18" s="25">
        <v>3</v>
      </c>
      <c r="F18" s="24" t="s">
        <v>46</v>
      </c>
      <c r="G18" s="15">
        <f t="shared" si="1"/>
        <v>300</v>
      </c>
      <c r="H18" s="26" t="s">
        <v>61</v>
      </c>
    </row>
    <row r="19" s="1" customFormat="1" ht="16.5" customHeight="1" spans="1:8">
      <c r="A19" s="23"/>
      <c r="B19" s="24" t="s">
        <v>62</v>
      </c>
      <c r="C19" s="24"/>
      <c r="D19" s="15">
        <v>20</v>
      </c>
      <c r="E19" s="25">
        <v>4</v>
      </c>
      <c r="F19" s="24" t="s">
        <v>46</v>
      </c>
      <c r="G19" s="15">
        <f t="shared" si="1"/>
        <v>80</v>
      </c>
      <c r="H19" s="26"/>
    </row>
    <row r="20" s="1" customFormat="1" ht="16.5" customHeight="1" spans="1:8">
      <c r="A20" s="23"/>
      <c r="B20" s="24" t="s">
        <v>63</v>
      </c>
      <c r="C20" s="25"/>
      <c r="D20" s="15">
        <v>20</v>
      </c>
      <c r="E20" s="25">
        <v>2</v>
      </c>
      <c r="F20" s="24" t="s">
        <v>46</v>
      </c>
      <c r="G20" s="15">
        <f t="shared" si="1"/>
        <v>40</v>
      </c>
      <c r="H20" s="26" t="s">
        <v>64</v>
      </c>
    </row>
    <row r="21" s="1" customFormat="1" ht="16.5" customHeight="1" spans="1:8">
      <c r="A21" s="23"/>
      <c r="B21" s="24" t="s">
        <v>65</v>
      </c>
      <c r="C21" s="25"/>
      <c r="D21" s="15">
        <v>1</v>
      </c>
      <c r="E21" s="25">
        <v>3</v>
      </c>
      <c r="F21" s="24" t="s">
        <v>57</v>
      </c>
      <c r="G21" s="15">
        <f t="shared" si="1"/>
        <v>3</v>
      </c>
      <c r="H21" s="27" t="s">
        <v>66</v>
      </c>
    </row>
    <row r="22" s="1" customFormat="1" ht="16.5" customHeight="1" spans="1:8">
      <c r="A22" s="23"/>
      <c r="B22" s="24" t="s">
        <v>67</v>
      </c>
      <c r="C22" s="25"/>
      <c r="D22" s="15">
        <v>120</v>
      </c>
      <c r="E22" s="25">
        <v>3</v>
      </c>
      <c r="F22" s="24" t="s">
        <v>46</v>
      </c>
      <c r="G22" s="15">
        <f t="shared" si="1"/>
        <v>360</v>
      </c>
      <c r="H22" s="27" t="s">
        <v>68</v>
      </c>
    </row>
    <row r="23" s="1" customFormat="1" ht="16.5" customHeight="1" spans="1:8">
      <c r="A23" s="23"/>
      <c r="B23" s="24" t="s">
        <v>69</v>
      </c>
      <c r="C23" s="25"/>
      <c r="D23" s="15">
        <v>300</v>
      </c>
      <c r="E23" s="25">
        <v>1</v>
      </c>
      <c r="F23" s="24" t="s">
        <v>46</v>
      </c>
      <c r="G23" s="15">
        <f t="shared" si="1"/>
        <v>300</v>
      </c>
      <c r="H23" s="27" t="s">
        <v>70</v>
      </c>
    </row>
    <row r="24" s="1" customFormat="1" ht="16.5" customHeight="1" spans="1:8">
      <c r="A24" s="23"/>
      <c r="B24" s="24" t="s">
        <v>71</v>
      </c>
      <c r="C24" s="25"/>
      <c r="D24" s="15">
        <v>500</v>
      </c>
      <c r="E24" s="25">
        <v>1</v>
      </c>
      <c r="F24" s="24" t="s">
        <v>72</v>
      </c>
      <c r="G24" s="15">
        <f t="shared" si="1"/>
        <v>500</v>
      </c>
      <c r="H24" s="27"/>
    </row>
    <row r="25" s="1" customFormat="1" ht="16.5" customHeight="1" spans="1:8">
      <c r="A25" s="23"/>
      <c r="B25" s="24" t="s">
        <v>73</v>
      </c>
      <c r="C25" s="25"/>
      <c r="D25" s="15">
        <v>500</v>
      </c>
      <c r="E25" s="25">
        <v>1</v>
      </c>
      <c r="F25" s="24" t="s">
        <v>72</v>
      </c>
      <c r="G25" s="15">
        <f t="shared" si="1"/>
        <v>500</v>
      </c>
      <c r="H25" s="27"/>
    </row>
    <row r="26" s="1" customFormat="1" ht="16.5" customHeight="1" spans="1:8">
      <c r="A26" s="23"/>
      <c r="B26" s="18" t="s">
        <v>40</v>
      </c>
      <c r="C26" s="18"/>
      <c r="D26" s="18"/>
      <c r="E26" s="18"/>
      <c r="F26" s="18"/>
      <c r="G26" s="19">
        <f>SUM(G14:G25)</f>
        <v>4995</v>
      </c>
      <c r="H26" s="20"/>
    </row>
    <row r="27" s="1" customFormat="1" ht="16.5" customHeight="1" spans="1:8">
      <c r="A27" s="28" t="s">
        <v>74</v>
      </c>
      <c r="B27" s="24" t="s">
        <v>75</v>
      </c>
      <c r="C27" s="25"/>
      <c r="D27" s="29">
        <v>100</v>
      </c>
      <c r="E27" s="25">
        <v>1</v>
      </c>
      <c r="F27" s="24" t="s">
        <v>72</v>
      </c>
      <c r="G27" s="15">
        <f t="shared" ref="G27:G33" si="2">D27*E27</f>
        <v>100</v>
      </c>
      <c r="H27" s="26"/>
    </row>
    <row r="28" s="1" customFormat="1" ht="16.5" customHeight="1" spans="1:8">
      <c r="A28" s="28"/>
      <c r="B28" s="24" t="s">
        <v>76</v>
      </c>
      <c r="C28" s="24"/>
      <c r="D28" s="29">
        <v>800</v>
      </c>
      <c r="E28" s="25">
        <v>2</v>
      </c>
      <c r="F28" s="24" t="s">
        <v>32</v>
      </c>
      <c r="G28" s="15">
        <f t="shared" si="2"/>
        <v>1600</v>
      </c>
      <c r="H28" s="27" t="s">
        <v>77</v>
      </c>
    </row>
    <row r="29" s="1" customFormat="1" ht="16.5" customHeight="1" spans="1:8">
      <c r="A29" s="28"/>
      <c r="B29" s="18" t="s">
        <v>40</v>
      </c>
      <c r="C29" s="18"/>
      <c r="D29" s="18"/>
      <c r="E29" s="18"/>
      <c r="F29" s="18"/>
      <c r="G29" s="19">
        <f>SUM(G27:G28)</f>
        <v>1700</v>
      </c>
      <c r="H29" s="20"/>
    </row>
    <row r="30" s="1" customFormat="1" ht="16.5" customHeight="1" spans="1:8">
      <c r="A30" s="28" t="s">
        <v>78</v>
      </c>
      <c r="B30" s="24" t="s">
        <v>79</v>
      </c>
      <c r="C30" s="25"/>
      <c r="D30" s="29">
        <v>600</v>
      </c>
      <c r="E30" s="25">
        <v>1</v>
      </c>
      <c r="F30" s="24" t="s">
        <v>80</v>
      </c>
      <c r="G30" s="15">
        <f t="shared" si="2"/>
        <v>600</v>
      </c>
      <c r="H30" s="27"/>
    </row>
    <row r="31" s="1" customFormat="1" ht="16.5" customHeight="1" spans="1:8">
      <c r="A31" s="28"/>
      <c r="B31" s="24" t="s">
        <v>81</v>
      </c>
      <c r="C31" s="25"/>
      <c r="D31" s="29">
        <v>600</v>
      </c>
      <c r="E31" s="25">
        <v>1</v>
      </c>
      <c r="F31" s="24" t="s">
        <v>32</v>
      </c>
      <c r="G31" s="15">
        <f t="shared" si="2"/>
        <v>600</v>
      </c>
      <c r="H31" s="27"/>
    </row>
    <row r="32" s="1" customFormat="1" ht="16.5" customHeight="1" spans="1:8">
      <c r="A32" s="28"/>
      <c r="B32" s="24" t="s">
        <v>82</v>
      </c>
      <c r="C32" s="25"/>
      <c r="D32" s="29">
        <v>120</v>
      </c>
      <c r="E32" s="25">
        <v>1</v>
      </c>
      <c r="F32" s="24" t="s">
        <v>80</v>
      </c>
      <c r="G32" s="15">
        <f t="shared" si="2"/>
        <v>120</v>
      </c>
      <c r="H32" s="27"/>
    </row>
    <row r="33" s="1" customFormat="1" ht="16.5" customHeight="1" spans="1:8">
      <c r="A33" s="28"/>
      <c r="B33" s="24" t="s">
        <v>83</v>
      </c>
      <c r="C33" s="25"/>
      <c r="D33" s="29">
        <v>800</v>
      </c>
      <c r="E33" s="25">
        <v>1</v>
      </c>
      <c r="F33" s="24" t="s">
        <v>32</v>
      </c>
      <c r="G33" s="15">
        <f t="shared" si="2"/>
        <v>800</v>
      </c>
      <c r="H33" s="27"/>
    </row>
    <row r="34" s="1" customFormat="1" ht="16.5" customHeight="1" spans="1:8">
      <c r="A34" s="23"/>
      <c r="B34" s="18" t="s">
        <v>40</v>
      </c>
      <c r="C34" s="18"/>
      <c r="D34" s="18"/>
      <c r="E34" s="18"/>
      <c r="F34" s="18"/>
      <c r="G34" s="19">
        <f>SUM(G30:G33)</f>
        <v>2120</v>
      </c>
      <c r="H34" s="20"/>
    </row>
    <row r="35" s="1" customFormat="1" ht="16.5" customHeight="1" spans="1:8">
      <c r="A35" s="30" t="s">
        <v>15</v>
      </c>
      <c r="B35" s="31"/>
      <c r="C35" s="31"/>
      <c r="D35" s="31"/>
      <c r="E35" s="31"/>
      <c r="F35" s="33"/>
      <c r="G35" s="19">
        <f>SUM(G34,G29,G26,G13,G10)</f>
        <v>31035</v>
      </c>
      <c r="H35" s="34"/>
    </row>
    <row r="36" s="1" customFormat="1" ht="16.5" customHeight="1" spans="1:8">
      <c r="A36" s="30" t="s">
        <v>84</v>
      </c>
      <c r="B36" s="31"/>
      <c r="C36" s="31"/>
      <c r="D36" s="31"/>
      <c r="E36" s="31"/>
      <c r="F36" s="33"/>
      <c r="G36" s="19">
        <f>G35*0.1</f>
        <v>3103.5</v>
      </c>
      <c r="H36" s="34"/>
    </row>
    <row r="37" s="1" customFormat="1" ht="16.5" customHeight="1" spans="1:8">
      <c r="A37" s="69" t="s">
        <v>85</v>
      </c>
      <c r="B37" s="70"/>
      <c r="C37" s="70"/>
      <c r="D37" s="70"/>
      <c r="E37" s="70"/>
      <c r="F37" s="71"/>
      <c r="G37" s="19">
        <f>SUM(G35:G36)</f>
        <v>34138.5</v>
      </c>
      <c r="H37" s="34"/>
    </row>
  </sheetData>
  <mergeCells count="42">
    <mergeCell ref="B1:H1"/>
    <mergeCell ref="B2:H2"/>
    <mergeCell ref="B3:H3"/>
    <mergeCell ref="B4:H4"/>
    <mergeCell ref="B5:C5"/>
    <mergeCell ref="B6:C6"/>
    <mergeCell ref="B7:C7"/>
    <mergeCell ref="B8:C8"/>
    <mergeCell ref="B9:C9"/>
    <mergeCell ref="B10:E10"/>
    <mergeCell ref="B11:C11"/>
    <mergeCell ref="B12:C12"/>
    <mergeCell ref="B13:E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E26"/>
    <mergeCell ref="B27:C27"/>
    <mergeCell ref="B28:C28"/>
    <mergeCell ref="B29:E29"/>
    <mergeCell ref="B30:C30"/>
    <mergeCell ref="B31:C31"/>
    <mergeCell ref="B32:C32"/>
    <mergeCell ref="B33:C33"/>
    <mergeCell ref="B34:E34"/>
    <mergeCell ref="A35:F35"/>
    <mergeCell ref="A36:F36"/>
    <mergeCell ref="A37:F37"/>
    <mergeCell ref="A6:A10"/>
    <mergeCell ref="A11:A13"/>
    <mergeCell ref="A14:A26"/>
    <mergeCell ref="A27:A29"/>
    <mergeCell ref="A30:A34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5"/>
  <sheetViews>
    <sheetView workbookViewId="0">
      <selection activeCell="D12" sqref="D12"/>
    </sheetView>
  </sheetViews>
  <sheetFormatPr defaultColWidth="9" defaultRowHeight="15" outlineLevelCol="7"/>
  <cols>
    <col min="1" max="1" width="20.75" style="43" customWidth="1"/>
    <col min="2" max="2" width="35.125" style="44" customWidth="1"/>
    <col min="3" max="3" width="7" style="45" customWidth="1"/>
    <col min="4" max="4" width="11.25" style="61" customWidth="1"/>
    <col min="5" max="6" width="9" style="43"/>
    <col min="7" max="7" width="12.5" style="61" customWidth="1"/>
    <col min="8" max="8" width="35" style="43" customWidth="1"/>
    <col min="9" max="255" width="9" style="40"/>
    <col min="256" max="16384" width="9" style="42"/>
  </cols>
  <sheetData>
    <row r="1" s="36" customFormat="1" ht="16.5" spans="1:8">
      <c r="A1" s="2" t="s">
        <v>16</v>
      </c>
      <c r="B1" s="3" t="s">
        <v>6</v>
      </c>
      <c r="C1" s="4"/>
      <c r="D1" s="62"/>
      <c r="E1" s="4"/>
      <c r="F1" s="4"/>
      <c r="G1" s="62"/>
      <c r="H1" s="5"/>
    </row>
    <row r="2" s="36" customFormat="1" ht="16.5" spans="1:8">
      <c r="A2" s="2" t="s">
        <v>18</v>
      </c>
      <c r="B2" s="48"/>
      <c r="C2" s="4"/>
      <c r="D2" s="62"/>
      <c r="E2" s="4"/>
      <c r="F2" s="4"/>
      <c r="G2" s="62"/>
      <c r="H2" s="5"/>
    </row>
    <row r="3" s="36" customFormat="1" ht="16.5" spans="1:8">
      <c r="A3" s="2" t="s">
        <v>19</v>
      </c>
      <c r="B3" s="3" t="s">
        <v>86</v>
      </c>
      <c r="C3" s="4"/>
      <c r="D3" s="62"/>
      <c r="E3" s="4"/>
      <c r="F3" s="4"/>
      <c r="G3" s="62"/>
      <c r="H3" s="5"/>
    </row>
    <row r="4" s="36" customFormat="1" ht="16.5" spans="1:8">
      <c r="A4" s="2" t="s">
        <v>21</v>
      </c>
      <c r="B4" s="3" t="s">
        <v>87</v>
      </c>
      <c r="C4" s="4"/>
      <c r="D4" s="62"/>
      <c r="E4" s="4"/>
      <c r="F4" s="4"/>
      <c r="G4" s="62"/>
      <c r="H4" s="5"/>
    </row>
    <row r="5" s="37" customFormat="1" ht="16.5" customHeight="1" spans="1:8">
      <c r="A5" s="7" t="s">
        <v>23</v>
      </c>
      <c r="B5" s="8" t="s">
        <v>24</v>
      </c>
      <c r="C5" s="9"/>
      <c r="D5" s="10" t="s">
        <v>25</v>
      </c>
      <c r="E5" s="7" t="s">
        <v>26</v>
      </c>
      <c r="F5" s="7" t="s">
        <v>27</v>
      </c>
      <c r="G5" s="11" t="s">
        <v>28</v>
      </c>
      <c r="H5" s="7" t="s">
        <v>29</v>
      </c>
    </row>
    <row r="6" s="37" customFormat="1" ht="16.5" customHeight="1" spans="1:8">
      <c r="A6" s="12" t="s">
        <v>30</v>
      </c>
      <c r="B6" s="13" t="s">
        <v>31</v>
      </c>
      <c r="C6" s="14"/>
      <c r="D6" s="63">
        <v>38</v>
      </c>
      <c r="E6" s="14">
        <v>57</v>
      </c>
      <c r="F6" s="13" t="s">
        <v>32</v>
      </c>
      <c r="G6" s="63">
        <f t="shared" ref="G6:G9" si="0">D6*E6</f>
        <v>2166</v>
      </c>
      <c r="H6" s="16" t="s">
        <v>33</v>
      </c>
    </row>
    <row r="7" s="38" customFormat="1" ht="16.5" customHeight="1" spans="1:8">
      <c r="A7" s="12"/>
      <c r="B7" s="13" t="s">
        <v>34</v>
      </c>
      <c r="C7" s="14"/>
      <c r="D7" s="63">
        <v>88</v>
      </c>
      <c r="E7" s="14">
        <v>57</v>
      </c>
      <c r="F7" s="13" t="s">
        <v>32</v>
      </c>
      <c r="G7" s="63">
        <f t="shared" si="0"/>
        <v>5016</v>
      </c>
      <c r="H7" s="16" t="s">
        <v>88</v>
      </c>
    </row>
    <row r="8" s="37" customFormat="1" spans="1:8">
      <c r="A8" s="17"/>
      <c r="B8" s="13" t="s">
        <v>36</v>
      </c>
      <c r="C8" s="14"/>
      <c r="D8" s="63">
        <v>120</v>
      </c>
      <c r="E8" s="14">
        <v>57</v>
      </c>
      <c r="F8" s="13" t="s">
        <v>32</v>
      </c>
      <c r="G8" s="63">
        <f t="shared" si="0"/>
        <v>6840</v>
      </c>
      <c r="H8" s="16" t="s">
        <v>37</v>
      </c>
    </row>
    <row r="9" s="38" customFormat="1" spans="1:8">
      <c r="A9" s="17"/>
      <c r="B9" s="13" t="s">
        <v>38</v>
      </c>
      <c r="C9" s="14"/>
      <c r="D9" s="63">
        <v>0</v>
      </c>
      <c r="E9" s="14">
        <v>6</v>
      </c>
      <c r="F9" s="13" t="s">
        <v>39</v>
      </c>
      <c r="G9" s="63">
        <f t="shared" si="0"/>
        <v>0</v>
      </c>
      <c r="H9" s="16"/>
    </row>
    <row r="10" s="38" customFormat="1" ht="15.75" spans="1:8">
      <c r="A10" s="17"/>
      <c r="B10" s="53" t="s">
        <v>40</v>
      </c>
      <c r="C10" s="53"/>
      <c r="D10" s="64"/>
      <c r="E10" s="53"/>
      <c r="F10" s="53"/>
      <c r="G10" s="65">
        <f>SUM(G6:G9)</f>
        <v>14022</v>
      </c>
      <c r="H10" s="20"/>
    </row>
    <row r="11" s="37" customFormat="1" spans="1:8">
      <c r="A11" s="21" t="s">
        <v>41</v>
      </c>
      <c r="B11" s="13" t="s">
        <v>42</v>
      </c>
      <c r="C11" s="14"/>
      <c r="D11" s="63">
        <v>4500</v>
      </c>
      <c r="E11" s="14">
        <v>1</v>
      </c>
      <c r="F11" s="13" t="s">
        <v>43</v>
      </c>
      <c r="G11" s="63">
        <f t="shared" ref="G11:G25" si="1">D11*E11</f>
        <v>4500</v>
      </c>
      <c r="H11" s="16" t="s">
        <v>44</v>
      </c>
    </row>
    <row r="12" s="39" customFormat="1" spans="1:8">
      <c r="A12" s="17"/>
      <c r="B12" s="22" t="s">
        <v>89</v>
      </c>
      <c r="C12" s="22"/>
      <c r="D12" s="63">
        <v>0</v>
      </c>
      <c r="E12" s="14">
        <v>1</v>
      </c>
      <c r="F12" s="13" t="s">
        <v>46</v>
      </c>
      <c r="G12" s="63">
        <f t="shared" si="1"/>
        <v>0</v>
      </c>
      <c r="H12" s="16" t="s">
        <v>90</v>
      </c>
    </row>
    <row r="13" s="39" customFormat="1" ht="16.5" customHeight="1" spans="1:8">
      <c r="A13" s="17"/>
      <c r="B13" s="53" t="s">
        <v>40</v>
      </c>
      <c r="C13" s="53"/>
      <c r="D13" s="64"/>
      <c r="E13" s="53"/>
      <c r="F13" s="53"/>
      <c r="G13" s="65">
        <f>G11+G12</f>
        <v>4500</v>
      </c>
      <c r="H13" s="20"/>
    </row>
    <row r="14" s="39" customFormat="1" spans="1:8">
      <c r="A14" s="23" t="s">
        <v>49</v>
      </c>
      <c r="B14" s="24" t="s">
        <v>50</v>
      </c>
      <c r="C14" s="24"/>
      <c r="D14" s="56">
        <v>20</v>
      </c>
      <c r="E14" s="14">
        <v>50</v>
      </c>
      <c r="F14" s="13" t="s">
        <v>51</v>
      </c>
      <c r="G14" s="63">
        <f t="shared" si="1"/>
        <v>1000</v>
      </c>
      <c r="H14" s="16" t="s">
        <v>52</v>
      </c>
    </row>
    <row r="15" s="39" customFormat="1" spans="1:8">
      <c r="A15" s="23"/>
      <c r="B15" s="24" t="s">
        <v>53</v>
      </c>
      <c r="C15" s="25"/>
      <c r="D15" s="56">
        <v>200</v>
      </c>
      <c r="E15" s="14">
        <v>12</v>
      </c>
      <c r="F15" s="13" t="s">
        <v>54</v>
      </c>
      <c r="G15" s="63">
        <f t="shared" si="1"/>
        <v>2400</v>
      </c>
      <c r="H15" s="16"/>
    </row>
    <row r="16" s="39" customFormat="1" spans="1:8">
      <c r="A16" s="23"/>
      <c r="B16" s="24" t="s">
        <v>56</v>
      </c>
      <c r="C16" s="25"/>
      <c r="D16" s="56">
        <v>4</v>
      </c>
      <c r="E16" s="25">
        <v>2</v>
      </c>
      <c r="F16" s="24" t="s">
        <v>57</v>
      </c>
      <c r="G16" s="63">
        <f t="shared" si="1"/>
        <v>8</v>
      </c>
      <c r="H16" s="16"/>
    </row>
    <row r="17" s="39" customFormat="1" spans="1:8">
      <c r="A17" s="23"/>
      <c r="B17" s="24" t="s">
        <v>59</v>
      </c>
      <c r="C17" s="25"/>
      <c r="D17" s="56">
        <v>4</v>
      </c>
      <c r="E17" s="25">
        <v>50</v>
      </c>
      <c r="F17" s="24" t="s">
        <v>57</v>
      </c>
      <c r="G17" s="63">
        <f t="shared" si="1"/>
        <v>200</v>
      </c>
      <c r="H17" s="16"/>
    </row>
    <row r="18" s="39" customFormat="1" spans="1:8">
      <c r="A18" s="23"/>
      <c r="B18" s="24" t="s">
        <v>60</v>
      </c>
      <c r="C18" s="25"/>
      <c r="D18" s="56">
        <v>200</v>
      </c>
      <c r="E18" s="25">
        <v>5</v>
      </c>
      <c r="F18" s="24" t="s">
        <v>46</v>
      </c>
      <c r="G18" s="63">
        <f t="shared" si="1"/>
        <v>1000</v>
      </c>
      <c r="H18" s="16"/>
    </row>
    <row r="19" s="39" customFormat="1" spans="1:8">
      <c r="A19" s="23"/>
      <c r="B19" s="24" t="s">
        <v>62</v>
      </c>
      <c r="C19" s="24"/>
      <c r="D19" s="56">
        <v>20</v>
      </c>
      <c r="E19" s="25">
        <v>4</v>
      </c>
      <c r="F19" s="24" t="s">
        <v>46</v>
      </c>
      <c r="G19" s="63">
        <f t="shared" si="1"/>
        <v>80</v>
      </c>
      <c r="H19" s="16"/>
    </row>
    <row r="20" s="39" customFormat="1" spans="1:8">
      <c r="A20" s="23"/>
      <c r="B20" s="24" t="s">
        <v>63</v>
      </c>
      <c r="C20" s="25"/>
      <c r="D20" s="56">
        <v>20</v>
      </c>
      <c r="E20" s="25">
        <v>2</v>
      </c>
      <c r="F20" s="24" t="s">
        <v>46</v>
      </c>
      <c r="G20" s="63">
        <f t="shared" si="1"/>
        <v>40</v>
      </c>
      <c r="H20" s="16"/>
    </row>
    <row r="21" s="39" customFormat="1" spans="1:8">
      <c r="A21" s="23"/>
      <c r="B21" s="24" t="s">
        <v>65</v>
      </c>
      <c r="C21" s="25"/>
      <c r="D21" s="56">
        <v>10</v>
      </c>
      <c r="E21" s="25">
        <v>6</v>
      </c>
      <c r="F21" s="24" t="s">
        <v>57</v>
      </c>
      <c r="G21" s="63">
        <f t="shared" si="1"/>
        <v>60</v>
      </c>
      <c r="H21" s="16"/>
    </row>
    <row r="22" s="39" customFormat="1" spans="1:8">
      <c r="A22" s="23"/>
      <c r="B22" s="24" t="s">
        <v>67</v>
      </c>
      <c r="C22" s="25"/>
      <c r="D22" s="56">
        <v>180</v>
      </c>
      <c r="E22" s="25">
        <v>5</v>
      </c>
      <c r="F22" s="24" t="s">
        <v>46</v>
      </c>
      <c r="G22" s="63">
        <f t="shared" si="1"/>
        <v>900</v>
      </c>
      <c r="H22" s="16"/>
    </row>
    <row r="23" s="39" customFormat="1" spans="1:8">
      <c r="A23" s="23"/>
      <c r="B23" s="24" t="s">
        <v>69</v>
      </c>
      <c r="C23" s="25"/>
      <c r="D23" s="56">
        <v>300</v>
      </c>
      <c r="E23" s="25">
        <v>1</v>
      </c>
      <c r="F23" s="24" t="s">
        <v>46</v>
      </c>
      <c r="G23" s="63">
        <f t="shared" si="1"/>
        <v>300</v>
      </c>
      <c r="H23" s="26" t="s">
        <v>58</v>
      </c>
    </row>
    <row r="24" s="39" customFormat="1" spans="1:8">
      <c r="A24" s="23"/>
      <c r="B24" s="24" t="s">
        <v>71</v>
      </c>
      <c r="C24" s="25"/>
      <c r="D24" s="56">
        <v>500</v>
      </c>
      <c r="E24" s="25">
        <v>1</v>
      </c>
      <c r="F24" s="24" t="s">
        <v>72</v>
      </c>
      <c r="G24" s="63">
        <f t="shared" si="1"/>
        <v>500</v>
      </c>
      <c r="H24" s="26" t="s">
        <v>64</v>
      </c>
    </row>
    <row r="25" s="39" customFormat="1" ht="16.5" customHeight="1" spans="1:8">
      <c r="A25" s="23"/>
      <c r="B25" s="24" t="s">
        <v>73</v>
      </c>
      <c r="C25" s="25"/>
      <c r="D25" s="56">
        <v>500</v>
      </c>
      <c r="E25" s="25">
        <v>1</v>
      </c>
      <c r="F25" s="24" t="s">
        <v>72</v>
      </c>
      <c r="G25" s="63">
        <f t="shared" si="1"/>
        <v>500</v>
      </c>
      <c r="H25" s="27" t="s">
        <v>68</v>
      </c>
    </row>
    <row r="26" s="39" customFormat="1" ht="15.75" spans="1:8">
      <c r="A26" s="23"/>
      <c r="B26" s="53" t="s">
        <v>40</v>
      </c>
      <c r="C26" s="53"/>
      <c r="D26" s="64"/>
      <c r="E26" s="53"/>
      <c r="F26" s="53"/>
      <c r="G26" s="65">
        <f>SUM(G14:G25)</f>
        <v>6988</v>
      </c>
      <c r="H26" s="20"/>
    </row>
    <row r="27" s="40" customFormat="1" spans="1:8">
      <c r="A27" s="28" t="s">
        <v>74</v>
      </c>
      <c r="B27" s="24" t="s">
        <v>75</v>
      </c>
      <c r="C27" s="25"/>
      <c r="D27" s="66">
        <v>100</v>
      </c>
      <c r="E27" s="25">
        <v>1</v>
      </c>
      <c r="F27" s="24" t="s">
        <v>72</v>
      </c>
      <c r="G27" s="63">
        <f t="shared" ref="G27:G31" si="2">D27*E27</f>
        <v>100</v>
      </c>
      <c r="H27" s="26"/>
    </row>
    <row r="28" s="39" customFormat="1" ht="15.75" spans="1:8">
      <c r="A28" s="28"/>
      <c r="B28" s="53" t="s">
        <v>40</v>
      </c>
      <c r="C28" s="53"/>
      <c r="D28" s="64"/>
      <c r="E28" s="53"/>
      <c r="F28" s="53"/>
      <c r="G28" s="65">
        <f>SUM(G27)</f>
        <v>100</v>
      </c>
      <c r="H28" s="20"/>
    </row>
    <row r="29" s="39" customFormat="1" spans="1:8">
      <c r="A29" s="28" t="s">
        <v>78</v>
      </c>
      <c r="B29" s="24" t="s">
        <v>79</v>
      </c>
      <c r="C29" s="25"/>
      <c r="D29" s="66">
        <v>400</v>
      </c>
      <c r="E29" s="25">
        <v>1</v>
      </c>
      <c r="F29" s="24" t="s">
        <v>80</v>
      </c>
      <c r="G29" s="63">
        <f t="shared" si="2"/>
        <v>400</v>
      </c>
      <c r="H29" s="27"/>
    </row>
    <row r="30" s="39" customFormat="1" spans="1:8">
      <c r="A30" s="28"/>
      <c r="B30" s="24" t="s">
        <v>81</v>
      </c>
      <c r="C30" s="25"/>
      <c r="D30" s="66">
        <v>400</v>
      </c>
      <c r="E30" s="25">
        <v>1</v>
      </c>
      <c r="F30" s="24" t="s">
        <v>32</v>
      </c>
      <c r="G30" s="63">
        <f t="shared" si="2"/>
        <v>400</v>
      </c>
      <c r="H30" s="27"/>
    </row>
    <row r="31" s="39" customFormat="1" spans="1:8">
      <c r="A31" s="28"/>
      <c r="B31" s="24" t="s">
        <v>91</v>
      </c>
      <c r="C31" s="25"/>
      <c r="D31" s="66">
        <v>553</v>
      </c>
      <c r="E31" s="25">
        <v>2</v>
      </c>
      <c r="F31" s="24" t="s">
        <v>32</v>
      </c>
      <c r="G31" s="63">
        <f t="shared" si="2"/>
        <v>1106</v>
      </c>
      <c r="H31" s="27"/>
    </row>
    <row r="32" s="40" customFormat="1" ht="15.75" spans="1:8">
      <c r="A32" s="23"/>
      <c r="B32" s="53" t="s">
        <v>40</v>
      </c>
      <c r="C32" s="53"/>
      <c r="D32" s="64"/>
      <c r="E32" s="53"/>
      <c r="F32" s="53"/>
      <c r="G32" s="67">
        <f>SUM(G29:G31)</f>
        <v>1906</v>
      </c>
      <c r="H32" s="20"/>
    </row>
    <row r="33" s="42" customFormat="1" spans="1:8">
      <c r="A33" s="30" t="s">
        <v>15</v>
      </c>
      <c r="B33" s="31"/>
      <c r="C33" s="31"/>
      <c r="D33" s="31"/>
      <c r="E33" s="31"/>
      <c r="F33" s="33"/>
      <c r="G33" s="68">
        <f>G10+G13+G26+G28+G32</f>
        <v>27516</v>
      </c>
      <c r="H33" s="60"/>
    </row>
    <row r="34" s="42" customFormat="1" spans="1:8">
      <c r="A34" s="30" t="s">
        <v>92</v>
      </c>
      <c r="B34" s="31"/>
      <c r="C34" s="31"/>
      <c r="D34" s="31"/>
      <c r="E34" s="31"/>
      <c r="F34" s="33"/>
      <c r="G34" s="68">
        <f>G33*0.1</f>
        <v>2751.6</v>
      </c>
      <c r="H34" s="60"/>
    </row>
    <row r="35" s="42" customFormat="1" spans="1:8">
      <c r="A35" s="30" t="s">
        <v>93</v>
      </c>
      <c r="B35" s="31"/>
      <c r="C35" s="31"/>
      <c r="D35" s="31"/>
      <c r="E35" s="31"/>
      <c r="F35" s="33"/>
      <c r="G35" s="68">
        <f>SUM(G33:G34)</f>
        <v>30267.6</v>
      </c>
      <c r="H35" s="60"/>
    </row>
  </sheetData>
  <mergeCells count="40">
    <mergeCell ref="B1:H1"/>
    <mergeCell ref="B2:H2"/>
    <mergeCell ref="B3:H3"/>
    <mergeCell ref="B4:H4"/>
    <mergeCell ref="B5:C5"/>
    <mergeCell ref="B6:C6"/>
    <mergeCell ref="B7:C7"/>
    <mergeCell ref="B8:C8"/>
    <mergeCell ref="B9:C9"/>
    <mergeCell ref="B10:E10"/>
    <mergeCell ref="B11:C11"/>
    <mergeCell ref="B12:C12"/>
    <mergeCell ref="B13:E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E26"/>
    <mergeCell ref="B27:C27"/>
    <mergeCell ref="B28:E28"/>
    <mergeCell ref="B29:C29"/>
    <mergeCell ref="B30:C30"/>
    <mergeCell ref="B31:C31"/>
    <mergeCell ref="B32:E32"/>
    <mergeCell ref="A33:F33"/>
    <mergeCell ref="A34:F34"/>
    <mergeCell ref="A35:F35"/>
    <mergeCell ref="A6:A10"/>
    <mergeCell ref="A11:A13"/>
    <mergeCell ref="A14:A26"/>
    <mergeCell ref="A27:A28"/>
    <mergeCell ref="A29:A32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U34"/>
  <sheetViews>
    <sheetView workbookViewId="0">
      <selection activeCell="D11" sqref="D11"/>
    </sheetView>
  </sheetViews>
  <sheetFormatPr defaultColWidth="9" defaultRowHeight="15"/>
  <cols>
    <col min="1" max="1" width="20" style="43" customWidth="1"/>
    <col min="2" max="2" width="26" style="44" customWidth="1"/>
    <col min="3" max="3" width="7" style="45" customWidth="1"/>
    <col min="4" max="4" width="11" style="46" customWidth="1"/>
    <col min="5" max="6" width="9" style="43"/>
    <col min="7" max="7" width="11.5" style="46" customWidth="1"/>
    <col min="8" max="8" width="35" style="43" customWidth="1"/>
    <col min="9" max="255" width="9" style="40"/>
    <col min="256" max="16384" width="9" style="41"/>
  </cols>
  <sheetData>
    <row r="1" s="36" customFormat="1" ht="16.5" spans="1:8">
      <c r="A1" s="2" t="s">
        <v>16</v>
      </c>
      <c r="B1" s="3" t="s">
        <v>94</v>
      </c>
      <c r="C1" s="4"/>
      <c r="D1" s="47"/>
      <c r="E1" s="4"/>
      <c r="F1" s="4"/>
      <c r="G1" s="47"/>
      <c r="H1" s="5"/>
    </row>
    <row r="2" s="36" customFormat="1" ht="16.5" spans="1:8">
      <c r="A2" s="2" t="s">
        <v>18</v>
      </c>
      <c r="B2" s="48"/>
      <c r="C2" s="4"/>
      <c r="D2" s="47"/>
      <c r="E2" s="4"/>
      <c r="F2" s="4"/>
      <c r="G2" s="47"/>
      <c r="H2" s="5"/>
    </row>
    <row r="3" s="36" customFormat="1" ht="16.5" spans="1:8">
      <c r="A3" s="2" t="s">
        <v>19</v>
      </c>
      <c r="B3" s="3" t="s">
        <v>95</v>
      </c>
      <c r="C3" s="4"/>
      <c r="D3" s="47"/>
      <c r="E3" s="4"/>
      <c r="F3" s="4"/>
      <c r="G3" s="47"/>
      <c r="H3" s="5"/>
    </row>
    <row r="4" s="36" customFormat="1" ht="16.5" spans="1:8">
      <c r="A4" s="2" t="s">
        <v>21</v>
      </c>
      <c r="B4" s="3" t="s">
        <v>96</v>
      </c>
      <c r="C4" s="4"/>
      <c r="D4" s="47"/>
      <c r="E4" s="4"/>
      <c r="F4" s="4"/>
      <c r="G4" s="47"/>
      <c r="H4" s="5"/>
    </row>
    <row r="5" s="37" customFormat="1" ht="15.75" spans="1:8">
      <c r="A5" s="7" t="s">
        <v>23</v>
      </c>
      <c r="B5" s="8" t="s">
        <v>24</v>
      </c>
      <c r="C5" s="9"/>
      <c r="D5" s="49"/>
      <c r="E5" s="7" t="s">
        <v>26</v>
      </c>
      <c r="F5" s="7" t="s">
        <v>27</v>
      </c>
      <c r="G5" s="50"/>
      <c r="H5" s="7" t="s">
        <v>29</v>
      </c>
    </row>
    <row r="6" s="37" customFormat="1" spans="1:8">
      <c r="A6" s="12" t="s">
        <v>30</v>
      </c>
      <c r="B6" s="13" t="s">
        <v>31</v>
      </c>
      <c r="C6" s="14"/>
      <c r="D6" s="51">
        <v>38</v>
      </c>
      <c r="E6" s="14">
        <v>120</v>
      </c>
      <c r="F6" s="13" t="s">
        <v>32</v>
      </c>
      <c r="G6" s="52">
        <f t="shared" ref="G6:G9" si="0">D6*E6</f>
        <v>4560</v>
      </c>
      <c r="H6" s="16" t="s">
        <v>33</v>
      </c>
    </row>
    <row r="7" s="38" customFormat="1" spans="1:8">
      <c r="A7" s="12"/>
      <c r="B7" s="13" t="s">
        <v>34</v>
      </c>
      <c r="C7" s="14"/>
      <c r="D7" s="51">
        <v>88</v>
      </c>
      <c r="E7" s="14">
        <v>120</v>
      </c>
      <c r="F7" s="13" t="s">
        <v>32</v>
      </c>
      <c r="G7" s="52">
        <f t="shared" si="0"/>
        <v>10560</v>
      </c>
      <c r="H7" s="16" t="s">
        <v>88</v>
      </c>
    </row>
    <row r="8" s="38" customFormat="1" spans="1:8">
      <c r="A8" s="17"/>
      <c r="B8" s="13" t="s">
        <v>97</v>
      </c>
      <c r="C8" s="14"/>
      <c r="D8" s="51">
        <v>120</v>
      </c>
      <c r="E8" s="14">
        <v>120</v>
      </c>
      <c r="F8" s="13" t="s">
        <v>32</v>
      </c>
      <c r="G8" s="52">
        <f t="shared" si="0"/>
        <v>14400</v>
      </c>
      <c r="H8" s="16" t="s">
        <v>37</v>
      </c>
    </row>
    <row r="9" s="37" customFormat="1" spans="1:8">
      <c r="A9" s="17"/>
      <c r="B9" s="13" t="s">
        <v>38</v>
      </c>
      <c r="C9" s="14"/>
      <c r="D9" s="51">
        <v>0</v>
      </c>
      <c r="E9" s="14">
        <v>12</v>
      </c>
      <c r="F9" s="13" t="s">
        <v>39</v>
      </c>
      <c r="G9" s="52">
        <f t="shared" si="0"/>
        <v>0</v>
      </c>
      <c r="H9" s="16"/>
    </row>
    <row r="10" s="39" customFormat="1" ht="15.75" spans="1:8">
      <c r="A10" s="17"/>
      <c r="B10" s="53" t="s">
        <v>40</v>
      </c>
      <c r="C10" s="53"/>
      <c r="D10" s="54"/>
      <c r="E10" s="53"/>
      <c r="F10" s="53"/>
      <c r="G10" s="55">
        <f>SUM(G6:G9)</f>
        <v>29520</v>
      </c>
      <c r="H10" s="20"/>
    </row>
    <row r="11" s="39" customFormat="1" spans="1:8">
      <c r="A11" s="21" t="s">
        <v>41</v>
      </c>
      <c r="B11" s="13" t="s">
        <v>42</v>
      </c>
      <c r="C11" s="14"/>
      <c r="D11" s="51">
        <v>12000</v>
      </c>
      <c r="E11" s="14">
        <v>1</v>
      </c>
      <c r="F11" s="13" t="s">
        <v>43</v>
      </c>
      <c r="G11" s="52">
        <f t="shared" ref="G11:G22" si="1">D11*E11</f>
        <v>12000</v>
      </c>
      <c r="H11" s="16" t="s">
        <v>98</v>
      </c>
    </row>
    <row r="12" s="39" customFormat="1" spans="1:8">
      <c r="A12" s="17"/>
      <c r="B12" s="22" t="s">
        <v>89</v>
      </c>
      <c r="C12" s="22"/>
      <c r="D12" s="51">
        <v>0</v>
      </c>
      <c r="E12" s="14">
        <v>1</v>
      </c>
      <c r="F12" s="13" t="s">
        <v>46</v>
      </c>
      <c r="G12" s="52">
        <f t="shared" si="1"/>
        <v>0</v>
      </c>
      <c r="H12" s="16" t="s">
        <v>90</v>
      </c>
    </row>
    <row r="13" s="39" customFormat="1" ht="15.75" spans="1:8">
      <c r="A13" s="17"/>
      <c r="B13" s="53" t="s">
        <v>40</v>
      </c>
      <c r="C13" s="53"/>
      <c r="D13" s="54"/>
      <c r="E13" s="53"/>
      <c r="F13" s="53"/>
      <c r="G13" s="55">
        <f>SUM(G11:G12)</f>
        <v>12000</v>
      </c>
      <c r="H13" s="20"/>
    </row>
    <row r="14" s="39" customFormat="1" spans="1:8">
      <c r="A14" s="28" t="s">
        <v>49</v>
      </c>
      <c r="B14" s="24" t="s">
        <v>99</v>
      </c>
      <c r="C14" s="24"/>
      <c r="D14" s="56">
        <v>1800</v>
      </c>
      <c r="E14" s="14">
        <v>1</v>
      </c>
      <c r="F14" s="13" t="s">
        <v>51</v>
      </c>
      <c r="G14" s="52">
        <f t="shared" si="1"/>
        <v>1800</v>
      </c>
      <c r="H14" s="16" t="s">
        <v>100</v>
      </c>
    </row>
    <row r="15" s="39" customFormat="1" spans="1:8">
      <c r="A15" s="57"/>
      <c r="B15" s="24" t="s">
        <v>50</v>
      </c>
      <c r="C15" s="24"/>
      <c r="D15" s="56">
        <v>20</v>
      </c>
      <c r="E15" s="14">
        <v>120</v>
      </c>
      <c r="F15" s="13" t="s">
        <v>51</v>
      </c>
      <c r="G15" s="52">
        <f t="shared" si="1"/>
        <v>2400</v>
      </c>
      <c r="H15" s="16" t="s">
        <v>52</v>
      </c>
    </row>
    <row r="16" s="39" customFormat="1" spans="1:8">
      <c r="A16" s="57"/>
      <c r="B16" s="24" t="s">
        <v>56</v>
      </c>
      <c r="C16" s="25"/>
      <c r="D16" s="56">
        <v>4</v>
      </c>
      <c r="E16" s="25">
        <v>2</v>
      </c>
      <c r="F16" s="24" t="s">
        <v>57</v>
      </c>
      <c r="G16" s="52">
        <f t="shared" si="1"/>
        <v>8</v>
      </c>
      <c r="H16" s="26" t="s">
        <v>58</v>
      </c>
    </row>
    <row r="17" s="39" customFormat="1" spans="1:8">
      <c r="A17" s="57"/>
      <c r="B17" s="24" t="s">
        <v>101</v>
      </c>
      <c r="C17" s="25"/>
      <c r="D17" s="56">
        <v>4</v>
      </c>
      <c r="E17" s="25">
        <v>120</v>
      </c>
      <c r="F17" s="24" t="s">
        <v>57</v>
      </c>
      <c r="G17" s="52">
        <f t="shared" si="1"/>
        <v>480</v>
      </c>
      <c r="H17" s="26" t="s">
        <v>58</v>
      </c>
    </row>
    <row r="18" s="39" customFormat="1" spans="1:8">
      <c r="A18" s="57"/>
      <c r="B18" s="24" t="s">
        <v>62</v>
      </c>
      <c r="C18" s="24"/>
      <c r="D18" s="56">
        <v>20</v>
      </c>
      <c r="E18" s="25">
        <v>4</v>
      </c>
      <c r="F18" s="24" t="s">
        <v>46</v>
      </c>
      <c r="G18" s="52">
        <f t="shared" si="1"/>
        <v>80</v>
      </c>
      <c r="H18" s="26"/>
    </row>
    <row r="19" s="39" customFormat="1" spans="1:8">
      <c r="A19" s="57"/>
      <c r="B19" s="24" t="s">
        <v>63</v>
      </c>
      <c r="C19" s="25"/>
      <c r="D19" s="56">
        <v>20</v>
      </c>
      <c r="E19" s="25">
        <v>2</v>
      </c>
      <c r="F19" s="24" t="s">
        <v>46</v>
      </c>
      <c r="G19" s="52">
        <f t="shared" si="1"/>
        <v>40</v>
      </c>
      <c r="H19" s="26" t="s">
        <v>64</v>
      </c>
    </row>
    <row r="20" s="39" customFormat="1" spans="1:8">
      <c r="A20" s="57"/>
      <c r="B20" s="24" t="s">
        <v>67</v>
      </c>
      <c r="C20" s="25"/>
      <c r="D20" s="56">
        <v>180</v>
      </c>
      <c r="E20" s="25">
        <v>1</v>
      </c>
      <c r="F20" s="24" t="s">
        <v>46</v>
      </c>
      <c r="G20" s="52">
        <f t="shared" si="1"/>
        <v>180</v>
      </c>
      <c r="H20" s="27" t="s">
        <v>68</v>
      </c>
    </row>
    <row r="21" s="39" customFormat="1" spans="1:8">
      <c r="A21" s="57"/>
      <c r="B21" s="24" t="s">
        <v>71</v>
      </c>
      <c r="C21" s="25"/>
      <c r="D21" s="56">
        <v>500</v>
      </c>
      <c r="E21" s="25">
        <v>1</v>
      </c>
      <c r="F21" s="24" t="s">
        <v>72</v>
      </c>
      <c r="G21" s="52">
        <f t="shared" si="1"/>
        <v>500</v>
      </c>
      <c r="H21" s="27"/>
    </row>
    <row r="22" s="40" customFormat="1" spans="1:8">
      <c r="A22" s="57"/>
      <c r="B22" s="24" t="s">
        <v>73</v>
      </c>
      <c r="C22" s="25"/>
      <c r="D22" s="56">
        <v>500</v>
      </c>
      <c r="E22" s="25">
        <v>1</v>
      </c>
      <c r="F22" s="24" t="s">
        <v>72</v>
      </c>
      <c r="G22" s="52">
        <f t="shared" si="1"/>
        <v>500</v>
      </c>
      <c r="H22" s="27"/>
    </row>
    <row r="23" s="39" customFormat="1" ht="15.75" spans="1:8">
      <c r="A23" s="58"/>
      <c r="B23" s="53" t="s">
        <v>40</v>
      </c>
      <c r="C23" s="53"/>
      <c r="D23" s="54"/>
      <c r="E23" s="53"/>
      <c r="F23" s="53"/>
      <c r="G23" s="55">
        <f>SUM(G14:G22)</f>
        <v>5988</v>
      </c>
      <c r="H23" s="20"/>
    </row>
    <row r="24" s="39" customFormat="1" spans="1:8">
      <c r="A24" s="28" t="s">
        <v>74</v>
      </c>
      <c r="B24" s="24" t="s">
        <v>75</v>
      </c>
      <c r="C24" s="25"/>
      <c r="D24" s="56">
        <v>100</v>
      </c>
      <c r="E24" s="25">
        <v>1</v>
      </c>
      <c r="F24" s="24" t="s">
        <v>72</v>
      </c>
      <c r="G24" s="52">
        <f t="shared" ref="G24:G30" si="2">D24*E24</f>
        <v>100</v>
      </c>
      <c r="H24" s="26"/>
    </row>
    <row r="25" s="39" customFormat="1" spans="1:8">
      <c r="A25" s="28"/>
      <c r="B25" s="24" t="s">
        <v>76</v>
      </c>
      <c r="C25" s="24"/>
      <c r="D25" s="56">
        <v>800</v>
      </c>
      <c r="E25" s="25">
        <v>1</v>
      </c>
      <c r="F25" s="24" t="s">
        <v>32</v>
      </c>
      <c r="G25" s="52">
        <f t="shared" si="2"/>
        <v>800</v>
      </c>
      <c r="H25" s="27" t="s">
        <v>77</v>
      </c>
    </row>
    <row r="26" s="39" customFormat="1" ht="15.75" spans="1:8">
      <c r="A26" s="28"/>
      <c r="B26" s="53" t="s">
        <v>40</v>
      </c>
      <c r="C26" s="53"/>
      <c r="D26" s="54"/>
      <c r="E26" s="53"/>
      <c r="F26" s="53"/>
      <c r="G26" s="55">
        <f>SUM(G24:G25)</f>
        <v>900</v>
      </c>
      <c r="H26" s="20"/>
    </row>
    <row r="27" s="40" customFormat="1" spans="1:8">
      <c r="A27" s="28" t="s">
        <v>78</v>
      </c>
      <c r="B27" s="24" t="s">
        <v>79</v>
      </c>
      <c r="C27" s="25"/>
      <c r="D27" s="56">
        <v>400</v>
      </c>
      <c r="E27" s="25">
        <v>1</v>
      </c>
      <c r="F27" s="24" t="s">
        <v>80</v>
      </c>
      <c r="G27" s="52">
        <f t="shared" si="2"/>
        <v>400</v>
      </c>
      <c r="H27" s="27"/>
    </row>
    <row r="28" s="41" customFormat="1" spans="1:255">
      <c r="A28" s="28"/>
      <c r="B28" s="24" t="s">
        <v>81</v>
      </c>
      <c r="C28" s="25"/>
      <c r="D28" s="56">
        <v>0</v>
      </c>
      <c r="E28" s="25">
        <v>1</v>
      </c>
      <c r="F28" s="24" t="s">
        <v>32</v>
      </c>
      <c r="G28" s="52">
        <f t="shared" si="2"/>
        <v>0</v>
      </c>
      <c r="H28" s="27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  <c r="AH28" s="40"/>
      <c r="AI28" s="40"/>
      <c r="AJ28" s="40"/>
      <c r="AK28" s="40"/>
      <c r="AL28" s="40"/>
      <c r="AM28" s="40"/>
      <c r="AN28" s="40"/>
      <c r="AO28" s="40"/>
      <c r="AP28" s="40"/>
      <c r="AQ28" s="40"/>
      <c r="AR28" s="40"/>
      <c r="AS28" s="40"/>
      <c r="AT28" s="40"/>
      <c r="AU28" s="40"/>
      <c r="AV28" s="40"/>
      <c r="AW28" s="40"/>
      <c r="AX28" s="40"/>
      <c r="AY28" s="40"/>
      <c r="AZ28" s="40"/>
      <c r="BA28" s="40"/>
      <c r="BB28" s="40"/>
      <c r="BC28" s="40"/>
      <c r="BD28" s="40"/>
      <c r="BE28" s="40"/>
      <c r="BF28" s="40"/>
      <c r="BG28" s="40"/>
      <c r="BH28" s="40"/>
      <c r="BI28" s="40"/>
      <c r="BJ28" s="40"/>
      <c r="BK28" s="40"/>
      <c r="BL28" s="40"/>
      <c r="BM28" s="40"/>
      <c r="BN28" s="40"/>
      <c r="BO28" s="40"/>
      <c r="BP28" s="40"/>
      <c r="BQ28" s="40"/>
      <c r="BR28" s="40"/>
      <c r="BS28" s="40"/>
      <c r="BT28" s="40"/>
      <c r="BU28" s="40"/>
      <c r="BV28" s="40"/>
      <c r="BW28" s="40"/>
      <c r="BX28" s="40"/>
      <c r="BY28" s="40"/>
      <c r="BZ28" s="40"/>
      <c r="CA28" s="40"/>
      <c r="CB28" s="40"/>
      <c r="CC28" s="40"/>
      <c r="CD28" s="40"/>
      <c r="CE28" s="40"/>
      <c r="CF28" s="40"/>
      <c r="CG28" s="40"/>
      <c r="CH28" s="40"/>
      <c r="CI28" s="40"/>
      <c r="CJ28" s="40"/>
      <c r="CK28" s="40"/>
      <c r="CL28" s="40"/>
      <c r="CM28" s="40"/>
      <c r="CN28" s="40"/>
      <c r="CO28" s="40"/>
      <c r="CP28" s="40"/>
      <c r="CQ28" s="40"/>
      <c r="CR28" s="40"/>
      <c r="CS28" s="40"/>
      <c r="CT28" s="40"/>
      <c r="CU28" s="40"/>
      <c r="CV28" s="40"/>
      <c r="CW28" s="40"/>
      <c r="CX28" s="40"/>
      <c r="CY28" s="40"/>
      <c r="CZ28" s="40"/>
      <c r="DA28" s="40"/>
      <c r="DB28" s="40"/>
      <c r="DC28" s="40"/>
      <c r="DD28" s="40"/>
      <c r="DE28" s="40"/>
      <c r="DF28" s="40"/>
      <c r="DG28" s="40"/>
      <c r="DH28" s="40"/>
      <c r="DI28" s="40"/>
      <c r="DJ28" s="40"/>
      <c r="DK28" s="40"/>
      <c r="DL28" s="40"/>
      <c r="DM28" s="40"/>
      <c r="DN28" s="40"/>
      <c r="DO28" s="40"/>
      <c r="DP28" s="40"/>
      <c r="DQ28" s="40"/>
      <c r="DR28" s="40"/>
      <c r="DS28" s="40"/>
      <c r="DT28" s="40"/>
      <c r="DU28" s="40"/>
      <c r="DV28" s="40"/>
      <c r="DW28" s="40"/>
      <c r="DX28" s="40"/>
      <c r="DY28" s="40"/>
      <c r="DZ28" s="40"/>
      <c r="EA28" s="40"/>
      <c r="EB28" s="40"/>
      <c r="EC28" s="40"/>
      <c r="ED28" s="40"/>
      <c r="EE28" s="40"/>
      <c r="EF28" s="40"/>
      <c r="EG28" s="40"/>
      <c r="EH28" s="40"/>
      <c r="EI28" s="40"/>
      <c r="EJ28" s="40"/>
      <c r="EK28" s="40"/>
      <c r="EL28" s="40"/>
      <c r="EM28" s="40"/>
      <c r="EN28" s="40"/>
      <c r="EO28" s="40"/>
      <c r="EP28" s="40"/>
      <c r="EQ28" s="40"/>
      <c r="ER28" s="40"/>
      <c r="ES28" s="40"/>
      <c r="ET28" s="40"/>
      <c r="EU28" s="40"/>
      <c r="EV28" s="40"/>
      <c r="EW28" s="40"/>
      <c r="EX28" s="40"/>
      <c r="EY28" s="40"/>
      <c r="EZ28" s="40"/>
      <c r="FA28" s="40"/>
      <c r="FB28" s="40"/>
      <c r="FC28" s="40"/>
      <c r="FD28" s="40"/>
      <c r="FE28" s="40"/>
      <c r="FF28" s="40"/>
      <c r="FG28" s="40"/>
      <c r="FH28" s="40"/>
      <c r="FI28" s="40"/>
      <c r="FJ28" s="40"/>
      <c r="FK28" s="40"/>
      <c r="FL28" s="40"/>
      <c r="FM28" s="40"/>
      <c r="FN28" s="40"/>
      <c r="FO28" s="40"/>
      <c r="FP28" s="40"/>
      <c r="FQ28" s="40"/>
      <c r="FR28" s="40"/>
      <c r="FS28" s="40"/>
      <c r="FT28" s="40"/>
      <c r="FU28" s="40"/>
      <c r="FV28" s="40"/>
      <c r="FW28" s="40"/>
      <c r="FX28" s="40"/>
      <c r="FY28" s="40"/>
      <c r="FZ28" s="40"/>
      <c r="GA28" s="40"/>
      <c r="GB28" s="40"/>
      <c r="GC28" s="40"/>
      <c r="GD28" s="40"/>
      <c r="GE28" s="40"/>
      <c r="GF28" s="40"/>
      <c r="GG28" s="40"/>
      <c r="GH28" s="40"/>
      <c r="GI28" s="40"/>
      <c r="GJ28" s="40"/>
      <c r="GK28" s="40"/>
      <c r="GL28" s="40"/>
      <c r="GM28" s="40"/>
      <c r="GN28" s="40"/>
      <c r="GO28" s="40"/>
      <c r="GP28" s="40"/>
      <c r="GQ28" s="40"/>
      <c r="GR28" s="40"/>
      <c r="GS28" s="40"/>
      <c r="GT28" s="40"/>
      <c r="GU28" s="40"/>
      <c r="GV28" s="40"/>
      <c r="GW28" s="40"/>
      <c r="GX28" s="40"/>
      <c r="GY28" s="40"/>
      <c r="GZ28" s="40"/>
      <c r="HA28" s="40"/>
      <c r="HB28" s="40"/>
      <c r="HC28" s="40"/>
      <c r="HD28" s="40"/>
      <c r="HE28" s="40"/>
      <c r="HF28" s="40"/>
      <c r="HG28" s="40"/>
      <c r="HH28" s="40"/>
      <c r="HI28" s="40"/>
      <c r="HJ28" s="40"/>
      <c r="HK28" s="40"/>
      <c r="HL28" s="40"/>
      <c r="HM28" s="40"/>
      <c r="HN28" s="40"/>
      <c r="HO28" s="40"/>
      <c r="HP28" s="40"/>
      <c r="HQ28" s="40"/>
      <c r="HR28" s="40"/>
      <c r="HS28" s="40"/>
      <c r="HT28" s="40"/>
      <c r="HU28" s="40"/>
      <c r="HV28" s="40"/>
      <c r="HW28" s="40"/>
      <c r="HX28" s="40"/>
      <c r="HY28" s="40"/>
      <c r="HZ28" s="40"/>
      <c r="IA28" s="40"/>
      <c r="IB28" s="40"/>
      <c r="IC28" s="40"/>
      <c r="ID28" s="40"/>
      <c r="IE28" s="40"/>
      <c r="IF28" s="40"/>
      <c r="IG28" s="40"/>
      <c r="IH28" s="40"/>
      <c r="II28" s="40"/>
      <c r="IJ28" s="40"/>
      <c r="IK28" s="40"/>
      <c r="IL28" s="40"/>
      <c r="IM28" s="40"/>
      <c r="IN28" s="40"/>
      <c r="IO28" s="40"/>
      <c r="IP28" s="40"/>
      <c r="IQ28" s="40"/>
      <c r="IR28" s="40"/>
      <c r="IS28" s="40"/>
      <c r="IT28" s="40"/>
      <c r="IU28" s="40"/>
    </row>
    <row r="29" s="41" customFormat="1" spans="1:255">
      <c r="A29" s="28"/>
      <c r="B29" s="24" t="s">
        <v>82</v>
      </c>
      <c r="C29" s="25"/>
      <c r="D29" s="56">
        <v>0</v>
      </c>
      <c r="E29" s="25">
        <v>1</v>
      </c>
      <c r="F29" s="24" t="s">
        <v>80</v>
      </c>
      <c r="G29" s="52">
        <f t="shared" si="2"/>
        <v>0</v>
      </c>
      <c r="H29" s="27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40"/>
      <c r="AH29" s="40"/>
      <c r="AI29" s="40"/>
      <c r="AJ29" s="40"/>
      <c r="AK29" s="40"/>
      <c r="AL29" s="40"/>
      <c r="AM29" s="40"/>
      <c r="AN29" s="40"/>
      <c r="AO29" s="40"/>
      <c r="AP29" s="40"/>
      <c r="AQ29" s="40"/>
      <c r="AR29" s="40"/>
      <c r="AS29" s="40"/>
      <c r="AT29" s="40"/>
      <c r="AU29" s="40"/>
      <c r="AV29" s="40"/>
      <c r="AW29" s="40"/>
      <c r="AX29" s="40"/>
      <c r="AY29" s="40"/>
      <c r="AZ29" s="40"/>
      <c r="BA29" s="40"/>
      <c r="BB29" s="40"/>
      <c r="BC29" s="40"/>
      <c r="BD29" s="40"/>
      <c r="BE29" s="40"/>
      <c r="BF29" s="40"/>
      <c r="BG29" s="40"/>
      <c r="BH29" s="40"/>
      <c r="BI29" s="40"/>
      <c r="BJ29" s="40"/>
      <c r="BK29" s="40"/>
      <c r="BL29" s="40"/>
      <c r="BM29" s="40"/>
      <c r="BN29" s="40"/>
      <c r="BO29" s="40"/>
      <c r="BP29" s="40"/>
      <c r="BQ29" s="40"/>
      <c r="BR29" s="40"/>
      <c r="BS29" s="40"/>
      <c r="BT29" s="40"/>
      <c r="BU29" s="40"/>
      <c r="BV29" s="40"/>
      <c r="BW29" s="40"/>
      <c r="BX29" s="40"/>
      <c r="BY29" s="40"/>
      <c r="BZ29" s="40"/>
      <c r="CA29" s="40"/>
      <c r="CB29" s="40"/>
      <c r="CC29" s="40"/>
      <c r="CD29" s="40"/>
      <c r="CE29" s="40"/>
      <c r="CF29" s="40"/>
      <c r="CG29" s="40"/>
      <c r="CH29" s="40"/>
      <c r="CI29" s="40"/>
      <c r="CJ29" s="40"/>
      <c r="CK29" s="40"/>
      <c r="CL29" s="40"/>
      <c r="CM29" s="40"/>
      <c r="CN29" s="40"/>
      <c r="CO29" s="40"/>
      <c r="CP29" s="40"/>
      <c r="CQ29" s="40"/>
      <c r="CR29" s="40"/>
      <c r="CS29" s="40"/>
      <c r="CT29" s="40"/>
      <c r="CU29" s="40"/>
      <c r="CV29" s="40"/>
      <c r="CW29" s="40"/>
      <c r="CX29" s="40"/>
      <c r="CY29" s="40"/>
      <c r="CZ29" s="40"/>
      <c r="DA29" s="40"/>
      <c r="DB29" s="40"/>
      <c r="DC29" s="40"/>
      <c r="DD29" s="40"/>
      <c r="DE29" s="40"/>
      <c r="DF29" s="40"/>
      <c r="DG29" s="40"/>
      <c r="DH29" s="40"/>
      <c r="DI29" s="40"/>
      <c r="DJ29" s="40"/>
      <c r="DK29" s="40"/>
      <c r="DL29" s="40"/>
      <c r="DM29" s="40"/>
      <c r="DN29" s="40"/>
      <c r="DO29" s="40"/>
      <c r="DP29" s="40"/>
      <c r="DQ29" s="40"/>
      <c r="DR29" s="40"/>
      <c r="DS29" s="40"/>
      <c r="DT29" s="40"/>
      <c r="DU29" s="40"/>
      <c r="DV29" s="40"/>
      <c r="DW29" s="40"/>
      <c r="DX29" s="40"/>
      <c r="DY29" s="40"/>
      <c r="DZ29" s="40"/>
      <c r="EA29" s="40"/>
      <c r="EB29" s="40"/>
      <c r="EC29" s="40"/>
      <c r="ED29" s="40"/>
      <c r="EE29" s="40"/>
      <c r="EF29" s="40"/>
      <c r="EG29" s="40"/>
      <c r="EH29" s="40"/>
      <c r="EI29" s="40"/>
      <c r="EJ29" s="40"/>
      <c r="EK29" s="40"/>
      <c r="EL29" s="40"/>
      <c r="EM29" s="40"/>
      <c r="EN29" s="40"/>
      <c r="EO29" s="40"/>
      <c r="EP29" s="40"/>
      <c r="EQ29" s="40"/>
      <c r="ER29" s="40"/>
      <c r="ES29" s="40"/>
      <c r="ET29" s="40"/>
      <c r="EU29" s="40"/>
      <c r="EV29" s="40"/>
      <c r="EW29" s="40"/>
      <c r="EX29" s="40"/>
      <c r="EY29" s="40"/>
      <c r="EZ29" s="40"/>
      <c r="FA29" s="40"/>
      <c r="FB29" s="40"/>
      <c r="FC29" s="40"/>
      <c r="FD29" s="40"/>
      <c r="FE29" s="40"/>
      <c r="FF29" s="40"/>
      <c r="FG29" s="40"/>
      <c r="FH29" s="40"/>
      <c r="FI29" s="40"/>
      <c r="FJ29" s="40"/>
      <c r="FK29" s="40"/>
      <c r="FL29" s="40"/>
      <c r="FM29" s="40"/>
      <c r="FN29" s="40"/>
      <c r="FO29" s="40"/>
      <c r="FP29" s="40"/>
      <c r="FQ29" s="40"/>
      <c r="FR29" s="40"/>
      <c r="FS29" s="40"/>
      <c r="FT29" s="40"/>
      <c r="FU29" s="40"/>
      <c r="FV29" s="40"/>
      <c r="FW29" s="40"/>
      <c r="FX29" s="40"/>
      <c r="FY29" s="40"/>
      <c r="FZ29" s="40"/>
      <c r="GA29" s="40"/>
      <c r="GB29" s="40"/>
      <c r="GC29" s="40"/>
      <c r="GD29" s="40"/>
      <c r="GE29" s="40"/>
      <c r="GF29" s="40"/>
      <c r="GG29" s="40"/>
      <c r="GH29" s="40"/>
      <c r="GI29" s="40"/>
      <c r="GJ29" s="40"/>
      <c r="GK29" s="40"/>
      <c r="GL29" s="40"/>
      <c r="GM29" s="40"/>
      <c r="GN29" s="40"/>
      <c r="GO29" s="40"/>
      <c r="GP29" s="40"/>
      <c r="GQ29" s="40"/>
      <c r="GR29" s="40"/>
      <c r="GS29" s="40"/>
      <c r="GT29" s="40"/>
      <c r="GU29" s="40"/>
      <c r="GV29" s="40"/>
      <c r="GW29" s="40"/>
      <c r="GX29" s="40"/>
      <c r="GY29" s="40"/>
      <c r="GZ29" s="40"/>
      <c r="HA29" s="40"/>
      <c r="HB29" s="40"/>
      <c r="HC29" s="40"/>
      <c r="HD29" s="40"/>
      <c r="HE29" s="40"/>
      <c r="HF29" s="40"/>
      <c r="HG29" s="40"/>
      <c r="HH29" s="40"/>
      <c r="HI29" s="40"/>
      <c r="HJ29" s="40"/>
      <c r="HK29" s="40"/>
      <c r="HL29" s="40"/>
      <c r="HM29" s="40"/>
      <c r="HN29" s="40"/>
      <c r="HO29" s="40"/>
      <c r="HP29" s="40"/>
      <c r="HQ29" s="40"/>
      <c r="HR29" s="40"/>
      <c r="HS29" s="40"/>
      <c r="HT29" s="40"/>
      <c r="HU29" s="40"/>
      <c r="HV29" s="40"/>
      <c r="HW29" s="40"/>
      <c r="HX29" s="40"/>
      <c r="HY29" s="40"/>
      <c r="HZ29" s="40"/>
      <c r="IA29" s="40"/>
      <c r="IB29" s="40"/>
      <c r="IC29" s="40"/>
      <c r="ID29" s="40"/>
      <c r="IE29" s="40"/>
      <c r="IF29" s="40"/>
      <c r="IG29" s="40"/>
      <c r="IH29" s="40"/>
      <c r="II29" s="40"/>
      <c r="IJ29" s="40"/>
      <c r="IK29" s="40"/>
      <c r="IL29" s="40"/>
      <c r="IM29" s="40"/>
      <c r="IN29" s="40"/>
      <c r="IO29" s="40"/>
      <c r="IP29" s="40"/>
      <c r="IQ29" s="40"/>
      <c r="IR29" s="40"/>
      <c r="IS29" s="40"/>
      <c r="IT29" s="40"/>
      <c r="IU29" s="40"/>
    </row>
    <row r="30" s="41" customFormat="1" spans="1:255">
      <c r="A30" s="28"/>
      <c r="B30" s="24" t="s">
        <v>83</v>
      </c>
      <c r="C30" s="25"/>
      <c r="D30" s="56">
        <v>0</v>
      </c>
      <c r="E30" s="25">
        <v>1</v>
      </c>
      <c r="F30" s="24" t="s">
        <v>32</v>
      </c>
      <c r="G30" s="52">
        <f t="shared" si="2"/>
        <v>0</v>
      </c>
      <c r="H30" s="27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40"/>
      <c r="AL30" s="40"/>
      <c r="AM30" s="40"/>
      <c r="AN30" s="40"/>
      <c r="AO30" s="40"/>
      <c r="AP30" s="40"/>
      <c r="AQ30" s="40"/>
      <c r="AR30" s="40"/>
      <c r="AS30" s="40"/>
      <c r="AT30" s="40"/>
      <c r="AU30" s="40"/>
      <c r="AV30" s="40"/>
      <c r="AW30" s="40"/>
      <c r="AX30" s="40"/>
      <c r="AY30" s="40"/>
      <c r="AZ30" s="40"/>
      <c r="BA30" s="40"/>
      <c r="BB30" s="40"/>
      <c r="BC30" s="40"/>
      <c r="BD30" s="40"/>
      <c r="BE30" s="40"/>
      <c r="BF30" s="40"/>
      <c r="BG30" s="40"/>
      <c r="BH30" s="40"/>
      <c r="BI30" s="40"/>
      <c r="BJ30" s="40"/>
      <c r="BK30" s="40"/>
      <c r="BL30" s="40"/>
      <c r="BM30" s="40"/>
      <c r="BN30" s="40"/>
      <c r="BO30" s="40"/>
      <c r="BP30" s="40"/>
      <c r="BQ30" s="40"/>
      <c r="BR30" s="40"/>
      <c r="BS30" s="40"/>
      <c r="BT30" s="40"/>
      <c r="BU30" s="40"/>
      <c r="BV30" s="40"/>
      <c r="BW30" s="40"/>
      <c r="BX30" s="40"/>
      <c r="BY30" s="40"/>
      <c r="BZ30" s="40"/>
      <c r="CA30" s="40"/>
      <c r="CB30" s="40"/>
      <c r="CC30" s="40"/>
      <c r="CD30" s="40"/>
      <c r="CE30" s="40"/>
      <c r="CF30" s="40"/>
      <c r="CG30" s="40"/>
      <c r="CH30" s="40"/>
      <c r="CI30" s="40"/>
      <c r="CJ30" s="40"/>
      <c r="CK30" s="40"/>
      <c r="CL30" s="40"/>
      <c r="CM30" s="40"/>
      <c r="CN30" s="40"/>
      <c r="CO30" s="40"/>
      <c r="CP30" s="40"/>
      <c r="CQ30" s="40"/>
      <c r="CR30" s="40"/>
      <c r="CS30" s="40"/>
      <c r="CT30" s="40"/>
      <c r="CU30" s="40"/>
      <c r="CV30" s="40"/>
      <c r="CW30" s="40"/>
      <c r="CX30" s="40"/>
      <c r="CY30" s="40"/>
      <c r="CZ30" s="40"/>
      <c r="DA30" s="40"/>
      <c r="DB30" s="40"/>
      <c r="DC30" s="40"/>
      <c r="DD30" s="40"/>
      <c r="DE30" s="40"/>
      <c r="DF30" s="40"/>
      <c r="DG30" s="40"/>
      <c r="DH30" s="40"/>
      <c r="DI30" s="40"/>
      <c r="DJ30" s="40"/>
      <c r="DK30" s="40"/>
      <c r="DL30" s="40"/>
      <c r="DM30" s="40"/>
      <c r="DN30" s="40"/>
      <c r="DO30" s="40"/>
      <c r="DP30" s="40"/>
      <c r="DQ30" s="40"/>
      <c r="DR30" s="40"/>
      <c r="DS30" s="40"/>
      <c r="DT30" s="40"/>
      <c r="DU30" s="40"/>
      <c r="DV30" s="40"/>
      <c r="DW30" s="40"/>
      <c r="DX30" s="40"/>
      <c r="DY30" s="40"/>
      <c r="DZ30" s="40"/>
      <c r="EA30" s="40"/>
      <c r="EB30" s="40"/>
      <c r="EC30" s="40"/>
      <c r="ED30" s="40"/>
      <c r="EE30" s="40"/>
      <c r="EF30" s="40"/>
      <c r="EG30" s="40"/>
      <c r="EH30" s="40"/>
      <c r="EI30" s="40"/>
      <c r="EJ30" s="40"/>
      <c r="EK30" s="40"/>
      <c r="EL30" s="40"/>
      <c r="EM30" s="40"/>
      <c r="EN30" s="40"/>
      <c r="EO30" s="40"/>
      <c r="EP30" s="40"/>
      <c r="EQ30" s="40"/>
      <c r="ER30" s="40"/>
      <c r="ES30" s="40"/>
      <c r="ET30" s="40"/>
      <c r="EU30" s="40"/>
      <c r="EV30" s="40"/>
      <c r="EW30" s="40"/>
      <c r="EX30" s="40"/>
      <c r="EY30" s="40"/>
      <c r="EZ30" s="40"/>
      <c r="FA30" s="40"/>
      <c r="FB30" s="40"/>
      <c r="FC30" s="40"/>
      <c r="FD30" s="40"/>
      <c r="FE30" s="40"/>
      <c r="FF30" s="40"/>
      <c r="FG30" s="40"/>
      <c r="FH30" s="40"/>
      <c r="FI30" s="40"/>
      <c r="FJ30" s="40"/>
      <c r="FK30" s="40"/>
      <c r="FL30" s="40"/>
      <c r="FM30" s="40"/>
      <c r="FN30" s="40"/>
      <c r="FO30" s="40"/>
      <c r="FP30" s="40"/>
      <c r="FQ30" s="40"/>
      <c r="FR30" s="40"/>
      <c r="FS30" s="40"/>
      <c r="FT30" s="40"/>
      <c r="FU30" s="40"/>
      <c r="FV30" s="40"/>
      <c r="FW30" s="40"/>
      <c r="FX30" s="40"/>
      <c r="FY30" s="40"/>
      <c r="FZ30" s="40"/>
      <c r="GA30" s="40"/>
      <c r="GB30" s="40"/>
      <c r="GC30" s="40"/>
      <c r="GD30" s="40"/>
      <c r="GE30" s="40"/>
      <c r="GF30" s="40"/>
      <c r="GG30" s="40"/>
      <c r="GH30" s="40"/>
      <c r="GI30" s="40"/>
      <c r="GJ30" s="40"/>
      <c r="GK30" s="40"/>
      <c r="GL30" s="40"/>
      <c r="GM30" s="40"/>
      <c r="GN30" s="40"/>
      <c r="GO30" s="40"/>
      <c r="GP30" s="40"/>
      <c r="GQ30" s="40"/>
      <c r="GR30" s="40"/>
      <c r="GS30" s="40"/>
      <c r="GT30" s="40"/>
      <c r="GU30" s="40"/>
      <c r="GV30" s="40"/>
      <c r="GW30" s="40"/>
      <c r="GX30" s="40"/>
      <c r="GY30" s="40"/>
      <c r="GZ30" s="40"/>
      <c r="HA30" s="40"/>
      <c r="HB30" s="40"/>
      <c r="HC30" s="40"/>
      <c r="HD30" s="40"/>
      <c r="HE30" s="40"/>
      <c r="HF30" s="40"/>
      <c r="HG30" s="40"/>
      <c r="HH30" s="40"/>
      <c r="HI30" s="40"/>
      <c r="HJ30" s="40"/>
      <c r="HK30" s="40"/>
      <c r="HL30" s="40"/>
      <c r="HM30" s="40"/>
      <c r="HN30" s="40"/>
      <c r="HO30" s="40"/>
      <c r="HP30" s="40"/>
      <c r="HQ30" s="40"/>
      <c r="HR30" s="40"/>
      <c r="HS30" s="40"/>
      <c r="HT30" s="40"/>
      <c r="HU30" s="40"/>
      <c r="HV30" s="40"/>
      <c r="HW30" s="40"/>
      <c r="HX30" s="40"/>
      <c r="HY30" s="40"/>
      <c r="HZ30" s="40"/>
      <c r="IA30" s="40"/>
      <c r="IB30" s="40"/>
      <c r="IC30" s="40"/>
      <c r="ID30" s="40"/>
      <c r="IE30" s="40"/>
      <c r="IF30" s="40"/>
      <c r="IG30" s="40"/>
      <c r="IH30" s="40"/>
      <c r="II30" s="40"/>
      <c r="IJ30" s="40"/>
      <c r="IK30" s="40"/>
      <c r="IL30" s="40"/>
      <c r="IM30" s="40"/>
      <c r="IN30" s="40"/>
      <c r="IO30" s="40"/>
      <c r="IP30" s="40"/>
      <c r="IQ30" s="40"/>
      <c r="IR30" s="40"/>
      <c r="IS30" s="40"/>
      <c r="IT30" s="40"/>
      <c r="IU30" s="40"/>
    </row>
    <row r="31" s="41" customFormat="1" ht="15.75" spans="1:255">
      <c r="A31" s="23"/>
      <c r="B31" s="53" t="s">
        <v>40</v>
      </c>
      <c r="C31" s="53"/>
      <c r="D31" s="54"/>
      <c r="E31" s="53"/>
      <c r="F31" s="53"/>
      <c r="G31" s="55">
        <f>SUM(G27:G30)</f>
        <v>400</v>
      </c>
      <c r="H31" s="2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40"/>
      <c r="AJ31" s="40"/>
      <c r="AK31" s="40"/>
      <c r="AL31" s="40"/>
      <c r="AM31" s="40"/>
      <c r="AN31" s="40"/>
      <c r="AO31" s="40"/>
      <c r="AP31" s="40"/>
      <c r="AQ31" s="40"/>
      <c r="AR31" s="40"/>
      <c r="AS31" s="40"/>
      <c r="AT31" s="40"/>
      <c r="AU31" s="40"/>
      <c r="AV31" s="40"/>
      <c r="AW31" s="40"/>
      <c r="AX31" s="40"/>
      <c r="AY31" s="40"/>
      <c r="AZ31" s="40"/>
      <c r="BA31" s="40"/>
      <c r="BB31" s="40"/>
      <c r="BC31" s="40"/>
      <c r="BD31" s="40"/>
      <c r="BE31" s="40"/>
      <c r="BF31" s="40"/>
      <c r="BG31" s="40"/>
      <c r="BH31" s="40"/>
      <c r="BI31" s="40"/>
      <c r="BJ31" s="40"/>
      <c r="BK31" s="40"/>
      <c r="BL31" s="40"/>
      <c r="BM31" s="40"/>
      <c r="BN31" s="40"/>
      <c r="BO31" s="40"/>
      <c r="BP31" s="40"/>
      <c r="BQ31" s="40"/>
      <c r="BR31" s="40"/>
      <c r="BS31" s="40"/>
      <c r="BT31" s="40"/>
      <c r="BU31" s="40"/>
      <c r="BV31" s="40"/>
      <c r="BW31" s="40"/>
      <c r="BX31" s="40"/>
      <c r="BY31" s="40"/>
      <c r="BZ31" s="40"/>
      <c r="CA31" s="40"/>
      <c r="CB31" s="40"/>
      <c r="CC31" s="40"/>
      <c r="CD31" s="40"/>
      <c r="CE31" s="40"/>
      <c r="CF31" s="40"/>
      <c r="CG31" s="40"/>
      <c r="CH31" s="40"/>
      <c r="CI31" s="40"/>
      <c r="CJ31" s="40"/>
      <c r="CK31" s="40"/>
      <c r="CL31" s="40"/>
      <c r="CM31" s="40"/>
      <c r="CN31" s="40"/>
      <c r="CO31" s="40"/>
      <c r="CP31" s="40"/>
      <c r="CQ31" s="40"/>
      <c r="CR31" s="40"/>
      <c r="CS31" s="40"/>
      <c r="CT31" s="40"/>
      <c r="CU31" s="40"/>
      <c r="CV31" s="40"/>
      <c r="CW31" s="40"/>
      <c r="CX31" s="40"/>
      <c r="CY31" s="40"/>
      <c r="CZ31" s="40"/>
      <c r="DA31" s="40"/>
      <c r="DB31" s="40"/>
      <c r="DC31" s="40"/>
      <c r="DD31" s="40"/>
      <c r="DE31" s="40"/>
      <c r="DF31" s="40"/>
      <c r="DG31" s="40"/>
      <c r="DH31" s="40"/>
      <c r="DI31" s="40"/>
      <c r="DJ31" s="40"/>
      <c r="DK31" s="40"/>
      <c r="DL31" s="40"/>
      <c r="DM31" s="40"/>
      <c r="DN31" s="40"/>
      <c r="DO31" s="40"/>
      <c r="DP31" s="40"/>
      <c r="DQ31" s="40"/>
      <c r="DR31" s="40"/>
      <c r="DS31" s="40"/>
      <c r="DT31" s="40"/>
      <c r="DU31" s="40"/>
      <c r="DV31" s="40"/>
      <c r="DW31" s="40"/>
      <c r="DX31" s="40"/>
      <c r="DY31" s="40"/>
      <c r="DZ31" s="40"/>
      <c r="EA31" s="40"/>
      <c r="EB31" s="40"/>
      <c r="EC31" s="40"/>
      <c r="ED31" s="40"/>
      <c r="EE31" s="40"/>
      <c r="EF31" s="40"/>
      <c r="EG31" s="40"/>
      <c r="EH31" s="40"/>
      <c r="EI31" s="40"/>
      <c r="EJ31" s="40"/>
      <c r="EK31" s="40"/>
      <c r="EL31" s="40"/>
      <c r="EM31" s="40"/>
      <c r="EN31" s="40"/>
      <c r="EO31" s="40"/>
      <c r="EP31" s="40"/>
      <c r="EQ31" s="40"/>
      <c r="ER31" s="40"/>
      <c r="ES31" s="40"/>
      <c r="ET31" s="40"/>
      <c r="EU31" s="40"/>
      <c r="EV31" s="40"/>
      <c r="EW31" s="40"/>
      <c r="EX31" s="40"/>
      <c r="EY31" s="40"/>
      <c r="EZ31" s="40"/>
      <c r="FA31" s="40"/>
      <c r="FB31" s="40"/>
      <c r="FC31" s="40"/>
      <c r="FD31" s="40"/>
      <c r="FE31" s="40"/>
      <c r="FF31" s="40"/>
      <c r="FG31" s="40"/>
      <c r="FH31" s="40"/>
      <c r="FI31" s="40"/>
      <c r="FJ31" s="40"/>
      <c r="FK31" s="40"/>
      <c r="FL31" s="40"/>
      <c r="FM31" s="40"/>
      <c r="FN31" s="40"/>
      <c r="FO31" s="40"/>
      <c r="FP31" s="40"/>
      <c r="FQ31" s="40"/>
      <c r="FR31" s="40"/>
      <c r="FS31" s="40"/>
      <c r="FT31" s="40"/>
      <c r="FU31" s="40"/>
      <c r="FV31" s="40"/>
      <c r="FW31" s="40"/>
      <c r="FX31" s="40"/>
      <c r="FY31" s="40"/>
      <c r="FZ31" s="40"/>
      <c r="GA31" s="40"/>
      <c r="GB31" s="40"/>
      <c r="GC31" s="40"/>
      <c r="GD31" s="40"/>
      <c r="GE31" s="40"/>
      <c r="GF31" s="40"/>
      <c r="GG31" s="40"/>
      <c r="GH31" s="40"/>
      <c r="GI31" s="40"/>
      <c r="GJ31" s="40"/>
      <c r="GK31" s="40"/>
      <c r="GL31" s="40"/>
      <c r="GM31" s="40"/>
      <c r="GN31" s="40"/>
      <c r="GO31" s="40"/>
      <c r="GP31" s="40"/>
      <c r="GQ31" s="40"/>
      <c r="GR31" s="40"/>
      <c r="GS31" s="40"/>
      <c r="GT31" s="40"/>
      <c r="GU31" s="40"/>
      <c r="GV31" s="40"/>
      <c r="GW31" s="40"/>
      <c r="GX31" s="40"/>
      <c r="GY31" s="40"/>
      <c r="GZ31" s="40"/>
      <c r="HA31" s="40"/>
      <c r="HB31" s="40"/>
      <c r="HC31" s="40"/>
      <c r="HD31" s="40"/>
      <c r="HE31" s="40"/>
      <c r="HF31" s="40"/>
      <c r="HG31" s="40"/>
      <c r="HH31" s="40"/>
      <c r="HI31" s="40"/>
      <c r="HJ31" s="40"/>
      <c r="HK31" s="40"/>
      <c r="HL31" s="40"/>
      <c r="HM31" s="40"/>
      <c r="HN31" s="40"/>
      <c r="HO31" s="40"/>
      <c r="HP31" s="40"/>
      <c r="HQ31" s="40"/>
      <c r="HR31" s="40"/>
      <c r="HS31" s="40"/>
      <c r="HT31" s="40"/>
      <c r="HU31" s="40"/>
      <c r="HV31" s="40"/>
      <c r="HW31" s="40"/>
      <c r="HX31" s="40"/>
      <c r="HY31" s="40"/>
      <c r="HZ31" s="40"/>
      <c r="IA31" s="40"/>
      <c r="IB31" s="40"/>
      <c r="IC31" s="40"/>
      <c r="ID31" s="40"/>
      <c r="IE31" s="40"/>
      <c r="IF31" s="40"/>
      <c r="IG31" s="40"/>
      <c r="IH31" s="40"/>
      <c r="II31" s="40"/>
      <c r="IJ31" s="40"/>
      <c r="IK31" s="40"/>
      <c r="IL31" s="40"/>
      <c r="IM31" s="40"/>
      <c r="IN31" s="40"/>
      <c r="IO31" s="40"/>
      <c r="IP31" s="40"/>
      <c r="IQ31" s="40"/>
      <c r="IR31" s="40"/>
      <c r="IS31" s="40"/>
      <c r="IT31" s="40"/>
      <c r="IU31" s="40"/>
    </row>
    <row r="32" s="42" customFormat="1" spans="1:8">
      <c r="A32" s="30" t="s">
        <v>15</v>
      </c>
      <c r="B32" s="31"/>
      <c r="C32" s="31"/>
      <c r="D32" s="32"/>
      <c r="E32" s="31"/>
      <c r="F32" s="33"/>
      <c r="G32" s="59">
        <f>G10+G13+G23+G26+G31</f>
        <v>48808</v>
      </c>
      <c r="H32" s="60"/>
    </row>
    <row r="33" s="42" customFormat="1" spans="1:8">
      <c r="A33" s="30" t="s">
        <v>92</v>
      </c>
      <c r="B33" s="31"/>
      <c r="C33" s="31"/>
      <c r="D33" s="32"/>
      <c r="E33" s="31"/>
      <c r="F33" s="33"/>
      <c r="G33" s="59">
        <f>G32*0.1</f>
        <v>4880.8</v>
      </c>
      <c r="H33" s="60"/>
    </row>
    <row r="34" s="42" customFormat="1" spans="1:8">
      <c r="A34" s="30" t="s">
        <v>93</v>
      </c>
      <c r="B34" s="31"/>
      <c r="C34" s="31"/>
      <c r="D34" s="31"/>
      <c r="E34" s="31"/>
      <c r="F34" s="33"/>
      <c r="G34" s="59">
        <f>SUM(G32:G33)</f>
        <v>53688.8</v>
      </c>
      <c r="H34" s="60"/>
    </row>
  </sheetData>
  <mergeCells count="39">
    <mergeCell ref="B1:H1"/>
    <mergeCell ref="B2:H2"/>
    <mergeCell ref="B3:H3"/>
    <mergeCell ref="B4:H4"/>
    <mergeCell ref="B5:C5"/>
    <mergeCell ref="B6:C6"/>
    <mergeCell ref="B7:C7"/>
    <mergeCell ref="B8:C8"/>
    <mergeCell ref="B9:C9"/>
    <mergeCell ref="B10:E10"/>
    <mergeCell ref="B11:C11"/>
    <mergeCell ref="B12:C12"/>
    <mergeCell ref="B13:E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E23"/>
    <mergeCell ref="B24:C24"/>
    <mergeCell ref="B25:C25"/>
    <mergeCell ref="B26:E26"/>
    <mergeCell ref="B27:C27"/>
    <mergeCell ref="B28:C28"/>
    <mergeCell ref="B29:C29"/>
    <mergeCell ref="B30:C30"/>
    <mergeCell ref="B31:E31"/>
    <mergeCell ref="A32:F32"/>
    <mergeCell ref="A33:F33"/>
    <mergeCell ref="A34:F34"/>
    <mergeCell ref="A6:A10"/>
    <mergeCell ref="A11:A13"/>
    <mergeCell ref="A14:A23"/>
    <mergeCell ref="A24:A26"/>
    <mergeCell ref="A27:A31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6"/>
  <sheetViews>
    <sheetView workbookViewId="0">
      <selection activeCell="E27" sqref="E27"/>
    </sheetView>
  </sheetViews>
  <sheetFormatPr defaultColWidth="9" defaultRowHeight="14.25" outlineLevelCol="7"/>
  <cols>
    <col min="1" max="1" width="20.25" style="1" customWidth="1"/>
    <col min="2" max="3" width="20.375" style="1" customWidth="1"/>
    <col min="4" max="4" width="10.125" style="1" customWidth="1"/>
    <col min="5" max="5" width="9.125" style="1" customWidth="1"/>
    <col min="6" max="6" width="9" style="1"/>
    <col min="7" max="7" width="11.625" style="1" customWidth="1"/>
    <col min="8" max="8" width="40" style="1" customWidth="1"/>
    <col min="9" max="16384" width="9" style="1"/>
  </cols>
  <sheetData>
    <row r="1" s="1" customFormat="1" ht="16.5" spans="1:8">
      <c r="A1" s="2" t="s">
        <v>16</v>
      </c>
      <c r="B1" s="3" t="s">
        <v>4</v>
      </c>
      <c r="C1" s="4"/>
      <c r="D1" s="4"/>
      <c r="E1" s="4"/>
      <c r="F1" s="4"/>
      <c r="G1" s="4"/>
      <c r="H1" s="5"/>
    </row>
    <row r="2" s="1" customFormat="1" ht="16.5" spans="1:8">
      <c r="A2" s="2" t="s">
        <v>19</v>
      </c>
      <c r="B2" s="3" t="s">
        <v>102</v>
      </c>
      <c r="C2" s="4"/>
      <c r="D2" s="4"/>
      <c r="E2" s="4"/>
      <c r="F2" s="4"/>
      <c r="G2" s="4"/>
      <c r="H2" s="5"/>
    </row>
    <row r="3" s="1" customFormat="1" ht="16.5" spans="1:8">
      <c r="A3" s="2" t="s">
        <v>21</v>
      </c>
      <c r="B3" s="3" t="s">
        <v>87</v>
      </c>
      <c r="C3" s="4"/>
      <c r="D3" s="4"/>
      <c r="E3" s="4"/>
      <c r="F3" s="4"/>
      <c r="G3" s="4"/>
      <c r="H3" s="5"/>
    </row>
    <row r="4" s="1" customFormat="1" ht="15.75" spans="1:8">
      <c r="A4" s="7" t="s">
        <v>23</v>
      </c>
      <c r="B4" s="8" t="s">
        <v>24</v>
      </c>
      <c r="C4" s="9"/>
      <c r="D4" s="10" t="s">
        <v>25</v>
      </c>
      <c r="E4" s="7" t="s">
        <v>26</v>
      </c>
      <c r="F4" s="7" t="s">
        <v>27</v>
      </c>
      <c r="G4" s="11" t="s">
        <v>28</v>
      </c>
      <c r="H4" s="7" t="s">
        <v>29</v>
      </c>
    </row>
    <row r="5" s="1" customFormat="1" ht="16.5" customHeight="1" spans="1:8">
      <c r="A5" s="12" t="s">
        <v>30</v>
      </c>
      <c r="B5" s="13" t="s">
        <v>31</v>
      </c>
      <c r="C5" s="14"/>
      <c r="D5" s="15">
        <v>38</v>
      </c>
      <c r="E5" s="14">
        <v>57</v>
      </c>
      <c r="F5" s="13" t="s">
        <v>32</v>
      </c>
      <c r="G5" s="15">
        <f t="shared" ref="G5:G8" si="0">D5*E5</f>
        <v>2166</v>
      </c>
      <c r="H5" s="16" t="s">
        <v>33</v>
      </c>
    </row>
    <row r="6" s="1" customFormat="1" ht="16.5" customHeight="1" spans="1:8">
      <c r="A6" s="12"/>
      <c r="B6" s="13" t="s">
        <v>34</v>
      </c>
      <c r="C6" s="14"/>
      <c r="D6" s="15">
        <v>88</v>
      </c>
      <c r="E6" s="14">
        <v>57</v>
      </c>
      <c r="F6" s="13" t="s">
        <v>32</v>
      </c>
      <c r="G6" s="15">
        <f t="shared" si="0"/>
        <v>5016</v>
      </c>
      <c r="H6" s="16" t="s">
        <v>35</v>
      </c>
    </row>
    <row r="7" s="1" customFormat="1" ht="16.5" customHeight="1" spans="1:8">
      <c r="A7" s="17"/>
      <c r="B7" s="13" t="s">
        <v>36</v>
      </c>
      <c r="C7" s="14"/>
      <c r="D7" s="15">
        <v>120</v>
      </c>
      <c r="E7" s="14">
        <v>57</v>
      </c>
      <c r="F7" s="13" t="s">
        <v>32</v>
      </c>
      <c r="G7" s="15">
        <f t="shared" si="0"/>
        <v>6840</v>
      </c>
      <c r="H7" s="16" t="s">
        <v>37</v>
      </c>
    </row>
    <row r="8" s="1" customFormat="1" ht="16.5" customHeight="1" spans="1:8">
      <c r="A8" s="17"/>
      <c r="B8" s="13" t="s">
        <v>38</v>
      </c>
      <c r="C8" s="14"/>
      <c r="D8" s="15">
        <v>0</v>
      </c>
      <c r="E8" s="14">
        <v>6</v>
      </c>
      <c r="F8" s="13" t="s">
        <v>39</v>
      </c>
      <c r="G8" s="15">
        <f t="shared" si="0"/>
        <v>0</v>
      </c>
      <c r="H8" s="16"/>
    </row>
    <row r="9" s="1" customFormat="1" ht="16.5" customHeight="1" spans="1:8">
      <c r="A9" s="17"/>
      <c r="B9" s="18" t="s">
        <v>40</v>
      </c>
      <c r="C9" s="18"/>
      <c r="D9" s="18"/>
      <c r="E9" s="18"/>
      <c r="F9" s="18"/>
      <c r="G9" s="19">
        <f>SUM(G5:G8)</f>
        <v>14022</v>
      </c>
      <c r="H9" s="20"/>
    </row>
    <row r="10" s="1" customFormat="1" ht="16.5" customHeight="1" spans="1:8">
      <c r="A10" s="21" t="s">
        <v>41</v>
      </c>
      <c r="B10" s="13" t="s">
        <v>42</v>
      </c>
      <c r="C10" s="14"/>
      <c r="D10" s="15">
        <v>6000</v>
      </c>
      <c r="E10" s="14">
        <v>1</v>
      </c>
      <c r="F10" s="13" t="s">
        <v>43</v>
      </c>
      <c r="G10" s="15">
        <f t="shared" ref="G10:G24" si="1">D10*E10</f>
        <v>6000</v>
      </c>
      <c r="H10" s="16" t="s">
        <v>98</v>
      </c>
    </row>
    <row r="11" s="1" customFormat="1" ht="16.5" customHeight="1" spans="1:8">
      <c r="A11" s="17"/>
      <c r="B11" s="22" t="s">
        <v>89</v>
      </c>
      <c r="C11" s="22"/>
      <c r="D11" s="15">
        <v>0</v>
      </c>
      <c r="E11" s="14">
        <v>2</v>
      </c>
      <c r="F11" s="13" t="s">
        <v>46</v>
      </c>
      <c r="G11" s="15">
        <f t="shared" si="1"/>
        <v>0</v>
      </c>
      <c r="H11" s="16" t="s">
        <v>47</v>
      </c>
    </row>
    <row r="12" s="1" customFormat="1" ht="16.5" customHeight="1" spans="1:8">
      <c r="A12" s="17"/>
      <c r="B12" s="18" t="s">
        <v>40</v>
      </c>
      <c r="C12" s="18"/>
      <c r="D12" s="18"/>
      <c r="E12" s="18"/>
      <c r="F12" s="18"/>
      <c r="G12" s="19">
        <f>SUM(G10:G11)</f>
        <v>6000</v>
      </c>
      <c r="H12" s="20"/>
    </row>
    <row r="13" s="1" customFormat="1" ht="16.5" customHeight="1" spans="1:8">
      <c r="A13" s="23" t="s">
        <v>49</v>
      </c>
      <c r="B13" s="24" t="s">
        <v>50</v>
      </c>
      <c r="C13" s="24"/>
      <c r="D13" s="15">
        <v>20</v>
      </c>
      <c r="E13" s="14">
        <v>57</v>
      </c>
      <c r="F13" s="13" t="s">
        <v>51</v>
      </c>
      <c r="G13" s="15">
        <f t="shared" si="1"/>
        <v>1140</v>
      </c>
      <c r="H13" s="16" t="s">
        <v>52</v>
      </c>
    </row>
    <row r="14" s="1" customFormat="1" ht="16.5" customHeight="1" spans="1:8">
      <c r="A14" s="23"/>
      <c r="B14" s="24" t="s">
        <v>53</v>
      </c>
      <c r="C14" s="25"/>
      <c r="D14" s="15">
        <v>120</v>
      </c>
      <c r="E14" s="14">
        <v>12</v>
      </c>
      <c r="F14" s="13" t="s">
        <v>54</v>
      </c>
      <c r="G14" s="15">
        <f t="shared" si="1"/>
        <v>1440</v>
      </c>
      <c r="H14" s="16" t="s">
        <v>55</v>
      </c>
    </row>
    <row r="15" s="1" customFormat="1" ht="16.5" customHeight="1" spans="1:8">
      <c r="A15" s="23"/>
      <c r="B15" s="24" t="s">
        <v>56</v>
      </c>
      <c r="C15" s="25"/>
      <c r="D15" s="15">
        <v>1</v>
      </c>
      <c r="E15" s="25">
        <v>2</v>
      </c>
      <c r="F15" s="24" t="s">
        <v>57</v>
      </c>
      <c r="G15" s="15">
        <f t="shared" si="1"/>
        <v>2</v>
      </c>
      <c r="H15" s="26" t="s">
        <v>58</v>
      </c>
    </row>
    <row r="16" s="1" customFormat="1" ht="16.5" customHeight="1" spans="1:8">
      <c r="A16" s="23"/>
      <c r="B16" s="24" t="s">
        <v>59</v>
      </c>
      <c r="C16" s="25"/>
      <c r="D16" s="15">
        <v>1</v>
      </c>
      <c r="E16" s="25">
        <v>57</v>
      </c>
      <c r="F16" s="24" t="s">
        <v>57</v>
      </c>
      <c r="G16" s="15">
        <f t="shared" si="1"/>
        <v>57</v>
      </c>
      <c r="H16" s="26" t="s">
        <v>58</v>
      </c>
    </row>
    <row r="17" s="1" customFormat="1" ht="16.5" customHeight="1" spans="1:8">
      <c r="A17" s="23"/>
      <c r="B17" s="24" t="s">
        <v>60</v>
      </c>
      <c r="C17" s="25"/>
      <c r="D17" s="15">
        <v>100</v>
      </c>
      <c r="E17" s="25">
        <v>3</v>
      </c>
      <c r="F17" s="24" t="s">
        <v>46</v>
      </c>
      <c r="G17" s="15">
        <f t="shared" si="1"/>
        <v>300</v>
      </c>
      <c r="H17" s="26" t="s">
        <v>61</v>
      </c>
    </row>
    <row r="18" s="1" customFormat="1" ht="16.5" customHeight="1" spans="1:8">
      <c r="A18" s="23"/>
      <c r="B18" s="24" t="s">
        <v>62</v>
      </c>
      <c r="C18" s="24"/>
      <c r="D18" s="15">
        <v>20</v>
      </c>
      <c r="E18" s="25">
        <v>4</v>
      </c>
      <c r="F18" s="24" t="s">
        <v>46</v>
      </c>
      <c r="G18" s="15">
        <f t="shared" si="1"/>
        <v>80</v>
      </c>
      <c r="H18" s="26"/>
    </row>
    <row r="19" s="1" customFormat="1" ht="16.5" customHeight="1" spans="1:8">
      <c r="A19" s="23"/>
      <c r="B19" s="24" t="s">
        <v>63</v>
      </c>
      <c r="C19" s="25"/>
      <c r="D19" s="15">
        <v>20</v>
      </c>
      <c r="E19" s="25">
        <v>2</v>
      </c>
      <c r="F19" s="24" t="s">
        <v>46</v>
      </c>
      <c r="G19" s="15">
        <f t="shared" si="1"/>
        <v>40</v>
      </c>
      <c r="H19" s="26" t="s">
        <v>64</v>
      </c>
    </row>
    <row r="20" s="1" customFormat="1" ht="16.5" customHeight="1" spans="1:8">
      <c r="A20" s="23"/>
      <c r="B20" s="24" t="s">
        <v>65</v>
      </c>
      <c r="C20" s="25"/>
      <c r="D20" s="15">
        <v>1</v>
      </c>
      <c r="E20" s="25">
        <v>5</v>
      </c>
      <c r="F20" s="24" t="s">
        <v>57</v>
      </c>
      <c r="G20" s="15">
        <f t="shared" si="1"/>
        <v>5</v>
      </c>
      <c r="H20" s="27" t="s">
        <v>103</v>
      </c>
    </row>
    <row r="21" s="1" customFormat="1" ht="16.5" customHeight="1" spans="1:8">
      <c r="A21" s="23"/>
      <c r="B21" s="24" t="s">
        <v>67</v>
      </c>
      <c r="C21" s="25"/>
      <c r="D21" s="15">
        <v>120</v>
      </c>
      <c r="E21" s="25">
        <v>3</v>
      </c>
      <c r="F21" s="24" t="s">
        <v>46</v>
      </c>
      <c r="G21" s="15">
        <f t="shared" si="1"/>
        <v>360</v>
      </c>
      <c r="H21" s="27" t="s">
        <v>68</v>
      </c>
    </row>
    <row r="22" s="1" customFormat="1" ht="16.5" customHeight="1" spans="1:8">
      <c r="A22" s="23"/>
      <c r="B22" s="24" t="s">
        <v>69</v>
      </c>
      <c r="C22" s="25"/>
      <c r="D22" s="15">
        <v>0</v>
      </c>
      <c r="E22" s="25">
        <v>1</v>
      </c>
      <c r="F22" s="24" t="s">
        <v>46</v>
      </c>
      <c r="G22" s="15">
        <f t="shared" si="1"/>
        <v>0</v>
      </c>
      <c r="H22" s="27" t="s">
        <v>70</v>
      </c>
    </row>
    <row r="23" s="1" customFormat="1" ht="16.5" customHeight="1" spans="1:8">
      <c r="A23" s="23"/>
      <c r="B23" s="24" t="s">
        <v>71</v>
      </c>
      <c r="C23" s="25"/>
      <c r="D23" s="15">
        <v>500</v>
      </c>
      <c r="E23" s="25">
        <v>1</v>
      </c>
      <c r="F23" s="24" t="s">
        <v>72</v>
      </c>
      <c r="G23" s="15">
        <f t="shared" si="1"/>
        <v>500</v>
      </c>
      <c r="H23" s="27"/>
    </row>
    <row r="24" s="1" customFormat="1" ht="16.5" customHeight="1" spans="1:8">
      <c r="A24" s="23"/>
      <c r="B24" s="24" t="s">
        <v>73</v>
      </c>
      <c r="C24" s="25"/>
      <c r="D24" s="15">
        <v>500</v>
      </c>
      <c r="E24" s="25">
        <v>1</v>
      </c>
      <c r="F24" s="24" t="s">
        <v>72</v>
      </c>
      <c r="G24" s="15">
        <f t="shared" si="1"/>
        <v>500</v>
      </c>
      <c r="H24" s="27"/>
    </row>
    <row r="25" s="1" customFormat="1" ht="16.5" customHeight="1" spans="1:8">
      <c r="A25" s="23"/>
      <c r="B25" s="18" t="s">
        <v>40</v>
      </c>
      <c r="C25" s="18"/>
      <c r="D25" s="18"/>
      <c r="E25" s="18"/>
      <c r="F25" s="18"/>
      <c r="G25" s="19">
        <f>SUM(G13:G24)</f>
        <v>4424</v>
      </c>
      <c r="H25" s="20"/>
    </row>
    <row r="26" s="1" customFormat="1" ht="16.5" customHeight="1" spans="1:8">
      <c r="A26" s="28" t="s">
        <v>74</v>
      </c>
      <c r="B26" s="24" t="s">
        <v>75</v>
      </c>
      <c r="C26" s="25"/>
      <c r="D26" s="29">
        <v>100</v>
      </c>
      <c r="E26" s="25">
        <v>1</v>
      </c>
      <c r="F26" s="24" t="s">
        <v>72</v>
      </c>
      <c r="G26" s="15">
        <f t="shared" ref="G26:G32" si="2">D26*E26</f>
        <v>100</v>
      </c>
      <c r="H26" s="26"/>
    </row>
    <row r="27" s="1" customFormat="1" ht="16.5" customHeight="1" spans="1:8">
      <c r="A27" s="28"/>
      <c r="B27" s="24" t="s">
        <v>76</v>
      </c>
      <c r="C27" s="24"/>
      <c r="D27" s="29">
        <v>800</v>
      </c>
      <c r="E27" s="25">
        <v>2</v>
      </c>
      <c r="F27" s="24" t="s">
        <v>32</v>
      </c>
      <c r="G27" s="15">
        <f t="shared" si="2"/>
        <v>1600</v>
      </c>
      <c r="H27" s="27" t="s">
        <v>77</v>
      </c>
    </row>
    <row r="28" s="1" customFormat="1" ht="16.5" customHeight="1" spans="1:8">
      <c r="A28" s="28"/>
      <c r="B28" s="18" t="s">
        <v>40</v>
      </c>
      <c r="C28" s="18"/>
      <c r="D28" s="18"/>
      <c r="E28" s="18"/>
      <c r="F28" s="18"/>
      <c r="G28" s="19">
        <f>SUM(G26:G27)</f>
        <v>1700</v>
      </c>
      <c r="H28" s="20"/>
    </row>
    <row r="29" s="1" customFormat="1" ht="16.5" customHeight="1" spans="1:8">
      <c r="A29" s="28" t="s">
        <v>78</v>
      </c>
      <c r="B29" s="24" t="s">
        <v>79</v>
      </c>
      <c r="C29" s="25"/>
      <c r="D29" s="29">
        <v>400</v>
      </c>
      <c r="E29" s="25">
        <v>1</v>
      </c>
      <c r="F29" s="24" t="s">
        <v>80</v>
      </c>
      <c r="G29" s="15">
        <f t="shared" si="2"/>
        <v>400</v>
      </c>
      <c r="H29" s="27"/>
    </row>
    <row r="30" s="1" customFormat="1" ht="16.5" customHeight="1" spans="1:8">
      <c r="A30" s="28"/>
      <c r="B30" s="24" t="s">
        <v>81</v>
      </c>
      <c r="C30" s="25"/>
      <c r="D30" s="29">
        <v>500</v>
      </c>
      <c r="E30" s="25">
        <v>1</v>
      </c>
      <c r="F30" s="24" t="s">
        <v>32</v>
      </c>
      <c r="G30" s="15">
        <f t="shared" si="2"/>
        <v>500</v>
      </c>
      <c r="H30" s="27"/>
    </row>
    <row r="31" s="1" customFormat="1" ht="16.5" customHeight="1" spans="1:8">
      <c r="A31" s="28"/>
      <c r="B31" s="24" t="s">
        <v>82</v>
      </c>
      <c r="C31" s="25"/>
      <c r="D31" s="29">
        <v>195.18</v>
      </c>
      <c r="E31" s="25">
        <v>1</v>
      </c>
      <c r="F31" s="24" t="s">
        <v>80</v>
      </c>
      <c r="G31" s="15">
        <f t="shared" si="2"/>
        <v>195.18</v>
      </c>
      <c r="H31" s="27"/>
    </row>
    <row r="32" s="1" customFormat="1" ht="16.5" customHeight="1" spans="1:8">
      <c r="A32" s="28"/>
      <c r="B32" s="24" t="s">
        <v>83</v>
      </c>
      <c r="C32" s="25"/>
      <c r="D32" s="29">
        <v>800</v>
      </c>
      <c r="E32" s="25">
        <v>1</v>
      </c>
      <c r="F32" s="24" t="s">
        <v>32</v>
      </c>
      <c r="G32" s="15">
        <f t="shared" si="2"/>
        <v>800</v>
      </c>
      <c r="H32" s="27"/>
    </row>
    <row r="33" s="1" customFormat="1" ht="16.5" customHeight="1" spans="1:8">
      <c r="A33" s="23"/>
      <c r="B33" s="18" t="s">
        <v>40</v>
      </c>
      <c r="C33" s="18"/>
      <c r="D33" s="18"/>
      <c r="E33" s="18"/>
      <c r="F33" s="18"/>
      <c r="G33" s="19">
        <f>SUM(G29:G32)</f>
        <v>1895.18</v>
      </c>
      <c r="H33" s="20"/>
    </row>
    <row r="34" s="1" customFormat="1" ht="16.5" customHeight="1" spans="1:8">
      <c r="A34" s="30" t="s">
        <v>15</v>
      </c>
      <c r="B34" s="31"/>
      <c r="C34" s="31"/>
      <c r="D34" s="32"/>
      <c r="E34" s="31"/>
      <c r="F34" s="33"/>
      <c r="G34" s="19">
        <f>SUM(G33,G28,G25,G12,G9)</f>
        <v>28041.18</v>
      </c>
      <c r="H34" s="34"/>
    </row>
    <row r="35" s="1" customFormat="1" ht="16.5" customHeight="1" spans="1:8">
      <c r="A35" s="30" t="s">
        <v>92</v>
      </c>
      <c r="B35" s="31"/>
      <c r="C35" s="31"/>
      <c r="D35" s="32"/>
      <c r="E35" s="31"/>
      <c r="F35" s="33"/>
      <c r="G35" s="19">
        <f>G34*0.1</f>
        <v>2804.118</v>
      </c>
      <c r="H35" s="34"/>
    </row>
    <row r="36" s="1" customFormat="1" ht="15" customHeight="1" spans="1:8">
      <c r="A36" s="30" t="s">
        <v>93</v>
      </c>
      <c r="B36" s="31"/>
      <c r="C36" s="31"/>
      <c r="D36" s="31"/>
      <c r="E36" s="31"/>
      <c r="F36" s="33"/>
      <c r="G36" s="19">
        <f>SUM(G34:G35)</f>
        <v>30845.298</v>
      </c>
      <c r="H36" s="34"/>
    </row>
  </sheetData>
  <mergeCells count="41">
    <mergeCell ref="B1:H1"/>
    <mergeCell ref="B2:H2"/>
    <mergeCell ref="B3:H3"/>
    <mergeCell ref="B4:C4"/>
    <mergeCell ref="B5:C5"/>
    <mergeCell ref="B6:C6"/>
    <mergeCell ref="B7:C7"/>
    <mergeCell ref="B8:C8"/>
    <mergeCell ref="B9:E9"/>
    <mergeCell ref="B10:C10"/>
    <mergeCell ref="B11:C11"/>
    <mergeCell ref="B12:E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E25"/>
    <mergeCell ref="B26:C26"/>
    <mergeCell ref="B27:C27"/>
    <mergeCell ref="B28:E28"/>
    <mergeCell ref="B29:C29"/>
    <mergeCell ref="B30:C30"/>
    <mergeCell ref="B31:C31"/>
    <mergeCell ref="B32:C32"/>
    <mergeCell ref="B33:E33"/>
    <mergeCell ref="A34:F34"/>
    <mergeCell ref="A35:F35"/>
    <mergeCell ref="A36:F36"/>
    <mergeCell ref="A5:A9"/>
    <mergeCell ref="A10:A12"/>
    <mergeCell ref="A13:A25"/>
    <mergeCell ref="A26:A28"/>
    <mergeCell ref="A29:A33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7"/>
  <sheetViews>
    <sheetView workbookViewId="0">
      <selection activeCell="D12" sqref="D12"/>
    </sheetView>
  </sheetViews>
  <sheetFormatPr defaultColWidth="9" defaultRowHeight="14.25" outlineLevelCol="7"/>
  <cols>
    <col min="1" max="1" width="23.875" style="1" customWidth="1"/>
    <col min="2" max="3" width="17.875" style="1" customWidth="1"/>
    <col min="4" max="4" width="10.5" style="1" customWidth="1"/>
    <col min="5" max="5" width="9.125" style="1" customWidth="1"/>
    <col min="6" max="6" width="9" style="1"/>
    <col min="7" max="7" width="11.625" style="1" customWidth="1"/>
    <col min="8" max="8" width="43.25" style="1" customWidth="1"/>
    <col min="9" max="16384" width="9" style="1"/>
  </cols>
  <sheetData>
    <row r="1" s="1" customFormat="1" ht="15.75" customHeight="1" spans="1:8">
      <c r="A1" s="2" t="s">
        <v>16</v>
      </c>
      <c r="B1" s="3" t="s">
        <v>11</v>
      </c>
      <c r="C1" s="4"/>
      <c r="D1" s="4"/>
      <c r="E1" s="4"/>
      <c r="F1" s="4"/>
      <c r="G1" s="4"/>
      <c r="H1" s="5"/>
    </row>
    <row r="2" s="1" customFormat="1" ht="15.75" customHeight="1" spans="1:8">
      <c r="A2" s="2" t="s">
        <v>18</v>
      </c>
      <c r="B2" s="6"/>
      <c r="C2" s="4"/>
      <c r="D2" s="4"/>
      <c r="E2" s="4"/>
      <c r="F2" s="4"/>
      <c r="G2" s="4"/>
      <c r="H2" s="5"/>
    </row>
    <row r="3" s="1" customFormat="1" ht="15.75" customHeight="1" spans="1:8">
      <c r="A3" s="2" t="s">
        <v>19</v>
      </c>
      <c r="B3" s="3" t="s">
        <v>104</v>
      </c>
      <c r="C3" s="4"/>
      <c r="D3" s="4"/>
      <c r="E3" s="4"/>
      <c r="F3" s="4"/>
      <c r="G3" s="4"/>
      <c r="H3" s="5"/>
    </row>
    <row r="4" s="1" customFormat="1" ht="15.75" customHeight="1" spans="1:8">
      <c r="A4" s="2" t="s">
        <v>21</v>
      </c>
      <c r="B4" s="3" t="s">
        <v>105</v>
      </c>
      <c r="C4" s="4"/>
      <c r="D4" s="4"/>
      <c r="E4" s="4"/>
      <c r="F4" s="4"/>
      <c r="G4" s="4"/>
      <c r="H4" s="5"/>
    </row>
    <row r="5" s="1" customFormat="1" ht="15.75" customHeight="1" spans="1:8">
      <c r="A5" s="7" t="s">
        <v>23</v>
      </c>
      <c r="B5" s="8" t="s">
        <v>24</v>
      </c>
      <c r="C5" s="9"/>
      <c r="D5" s="10" t="s">
        <v>25</v>
      </c>
      <c r="E5" s="7" t="s">
        <v>26</v>
      </c>
      <c r="F5" s="7" t="s">
        <v>27</v>
      </c>
      <c r="G5" s="11" t="s">
        <v>28</v>
      </c>
      <c r="H5" s="7" t="s">
        <v>29</v>
      </c>
    </row>
    <row r="6" s="1" customFormat="1" ht="15.75" customHeight="1" spans="1:8">
      <c r="A6" s="12" t="s">
        <v>30</v>
      </c>
      <c r="B6" s="13" t="s">
        <v>31</v>
      </c>
      <c r="C6" s="14"/>
      <c r="D6" s="15">
        <v>38</v>
      </c>
      <c r="E6" s="14">
        <v>100</v>
      </c>
      <c r="F6" s="13" t="s">
        <v>32</v>
      </c>
      <c r="G6" s="15">
        <f t="shared" ref="G6:G9" si="0">D6*E6</f>
        <v>3800</v>
      </c>
      <c r="H6" s="16" t="s">
        <v>33</v>
      </c>
    </row>
    <row r="7" s="1" customFormat="1" ht="15.75" customHeight="1" spans="1:8">
      <c r="A7" s="12"/>
      <c r="B7" s="13" t="s">
        <v>34</v>
      </c>
      <c r="C7" s="14"/>
      <c r="D7" s="15">
        <v>88</v>
      </c>
      <c r="E7" s="14">
        <v>100</v>
      </c>
      <c r="F7" s="13" t="s">
        <v>32</v>
      </c>
      <c r="G7" s="15">
        <f t="shared" si="0"/>
        <v>8800</v>
      </c>
      <c r="H7" s="16" t="s">
        <v>35</v>
      </c>
    </row>
    <row r="8" s="1" customFormat="1" ht="15.75" customHeight="1" spans="1:8">
      <c r="A8" s="17"/>
      <c r="B8" s="13" t="s">
        <v>36</v>
      </c>
      <c r="C8" s="14"/>
      <c r="D8" s="15">
        <v>120</v>
      </c>
      <c r="E8" s="14">
        <v>100</v>
      </c>
      <c r="F8" s="13" t="s">
        <v>32</v>
      </c>
      <c r="G8" s="15">
        <f t="shared" si="0"/>
        <v>12000</v>
      </c>
      <c r="H8" s="16" t="s">
        <v>37</v>
      </c>
    </row>
    <row r="9" s="1" customFormat="1" ht="15.75" customHeight="1" spans="1:8">
      <c r="A9" s="17"/>
      <c r="B9" s="13" t="s">
        <v>38</v>
      </c>
      <c r="C9" s="14"/>
      <c r="D9" s="15">
        <v>0</v>
      </c>
      <c r="E9" s="14">
        <v>10</v>
      </c>
      <c r="F9" s="13" t="s">
        <v>39</v>
      </c>
      <c r="G9" s="15">
        <f t="shared" si="0"/>
        <v>0</v>
      </c>
      <c r="H9" s="16"/>
    </row>
    <row r="10" s="1" customFormat="1" ht="15.75" customHeight="1" spans="1:8">
      <c r="A10" s="17"/>
      <c r="B10" s="18" t="s">
        <v>40</v>
      </c>
      <c r="C10" s="18"/>
      <c r="D10" s="18"/>
      <c r="E10" s="18"/>
      <c r="F10" s="18"/>
      <c r="G10" s="19">
        <f>SUM(G6:G9)</f>
        <v>24600</v>
      </c>
      <c r="H10" s="20"/>
    </row>
    <row r="11" s="1" customFormat="1" ht="15.75" customHeight="1" spans="1:8">
      <c r="A11" s="21" t="s">
        <v>41</v>
      </c>
      <c r="B11" s="13" t="s">
        <v>42</v>
      </c>
      <c r="C11" s="14"/>
      <c r="D11" s="15">
        <v>9000</v>
      </c>
      <c r="E11" s="14">
        <v>1</v>
      </c>
      <c r="F11" s="13" t="s">
        <v>43</v>
      </c>
      <c r="G11" s="15">
        <f t="shared" ref="G11:G25" si="1">D11*E11</f>
        <v>9000</v>
      </c>
      <c r="H11" s="16" t="s">
        <v>106</v>
      </c>
    </row>
    <row r="12" s="1" customFormat="1" ht="15.75" customHeight="1" spans="1:8">
      <c r="A12" s="17"/>
      <c r="B12" s="22" t="s">
        <v>89</v>
      </c>
      <c r="C12" s="22"/>
      <c r="D12" s="15">
        <v>0</v>
      </c>
      <c r="E12" s="14">
        <v>2</v>
      </c>
      <c r="F12" s="13" t="s">
        <v>46</v>
      </c>
      <c r="G12" s="15">
        <f t="shared" si="1"/>
        <v>0</v>
      </c>
      <c r="H12" s="16" t="s">
        <v>47</v>
      </c>
    </row>
    <row r="13" s="1" customFormat="1" ht="15.75" customHeight="1" spans="1:8">
      <c r="A13" s="17"/>
      <c r="B13" s="18" t="s">
        <v>48</v>
      </c>
      <c r="C13" s="18"/>
      <c r="D13" s="18"/>
      <c r="E13" s="18"/>
      <c r="F13" s="18"/>
      <c r="G13" s="19">
        <f>SUM(G11:G12)</f>
        <v>9000</v>
      </c>
      <c r="H13" s="20"/>
    </row>
    <row r="14" s="1" customFormat="1" ht="15.75" customHeight="1" spans="1:8">
      <c r="A14" s="23" t="s">
        <v>49</v>
      </c>
      <c r="B14" s="24" t="s">
        <v>50</v>
      </c>
      <c r="C14" s="24"/>
      <c r="D14" s="15">
        <v>20</v>
      </c>
      <c r="E14" s="14">
        <v>100</v>
      </c>
      <c r="F14" s="13" t="s">
        <v>51</v>
      </c>
      <c r="G14" s="15">
        <f t="shared" si="1"/>
        <v>2000</v>
      </c>
      <c r="H14" s="16" t="s">
        <v>52</v>
      </c>
    </row>
    <row r="15" s="1" customFormat="1" ht="15.75" customHeight="1" spans="1:8">
      <c r="A15" s="23"/>
      <c r="B15" s="24" t="s">
        <v>53</v>
      </c>
      <c r="C15" s="25"/>
      <c r="D15" s="15">
        <v>120</v>
      </c>
      <c r="E15" s="14">
        <v>12</v>
      </c>
      <c r="F15" s="13" t="s">
        <v>54</v>
      </c>
      <c r="G15" s="15">
        <f t="shared" si="1"/>
        <v>1440</v>
      </c>
      <c r="H15" s="16" t="s">
        <v>55</v>
      </c>
    </row>
    <row r="16" s="1" customFormat="1" ht="15.75" customHeight="1" spans="1:8">
      <c r="A16" s="23"/>
      <c r="B16" s="24" t="s">
        <v>56</v>
      </c>
      <c r="C16" s="25"/>
      <c r="D16" s="15">
        <v>1</v>
      </c>
      <c r="E16" s="25">
        <v>2</v>
      </c>
      <c r="F16" s="24" t="s">
        <v>57</v>
      </c>
      <c r="G16" s="15">
        <f t="shared" si="1"/>
        <v>2</v>
      </c>
      <c r="H16" s="26" t="s">
        <v>58</v>
      </c>
    </row>
    <row r="17" s="1" customFormat="1" ht="15.75" customHeight="1" spans="1:8">
      <c r="A17" s="23"/>
      <c r="B17" s="24" t="s">
        <v>59</v>
      </c>
      <c r="C17" s="25"/>
      <c r="D17" s="15">
        <v>1</v>
      </c>
      <c r="E17" s="25">
        <v>100</v>
      </c>
      <c r="F17" s="24" t="s">
        <v>57</v>
      </c>
      <c r="G17" s="15">
        <f t="shared" si="1"/>
        <v>100</v>
      </c>
      <c r="H17" s="26" t="s">
        <v>58</v>
      </c>
    </row>
    <row r="18" s="1" customFormat="1" ht="15.75" customHeight="1" spans="1:8">
      <c r="A18" s="23"/>
      <c r="B18" s="24" t="s">
        <v>60</v>
      </c>
      <c r="C18" s="25"/>
      <c r="D18" s="15">
        <v>100</v>
      </c>
      <c r="E18" s="25">
        <v>3</v>
      </c>
      <c r="F18" s="24" t="s">
        <v>46</v>
      </c>
      <c r="G18" s="15">
        <f t="shared" si="1"/>
        <v>300</v>
      </c>
      <c r="H18" s="26" t="s">
        <v>61</v>
      </c>
    </row>
    <row r="19" s="1" customFormat="1" ht="15.75" customHeight="1" spans="1:8">
      <c r="A19" s="23"/>
      <c r="B19" s="24" t="s">
        <v>62</v>
      </c>
      <c r="C19" s="24"/>
      <c r="D19" s="15">
        <v>20</v>
      </c>
      <c r="E19" s="25">
        <v>4</v>
      </c>
      <c r="F19" s="24" t="s">
        <v>46</v>
      </c>
      <c r="G19" s="15">
        <f t="shared" si="1"/>
        <v>80</v>
      </c>
      <c r="H19" s="26"/>
    </row>
    <row r="20" s="1" customFormat="1" ht="15.75" customHeight="1" spans="1:8">
      <c r="A20" s="23"/>
      <c r="B20" s="24" t="s">
        <v>63</v>
      </c>
      <c r="C20" s="25"/>
      <c r="D20" s="15">
        <v>20</v>
      </c>
      <c r="E20" s="25">
        <v>2</v>
      </c>
      <c r="F20" s="24" t="s">
        <v>46</v>
      </c>
      <c r="G20" s="15">
        <f t="shared" si="1"/>
        <v>40</v>
      </c>
      <c r="H20" s="26" t="s">
        <v>64</v>
      </c>
    </row>
    <row r="21" s="1" customFormat="1" ht="15.75" customHeight="1" spans="1:8">
      <c r="A21" s="23"/>
      <c r="B21" s="24" t="s">
        <v>65</v>
      </c>
      <c r="C21" s="25"/>
      <c r="D21" s="15">
        <v>1</v>
      </c>
      <c r="E21" s="25">
        <v>10</v>
      </c>
      <c r="F21" s="24" t="s">
        <v>57</v>
      </c>
      <c r="G21" s="15">
        <f t="shared" si="1"/>
        <v>10</v>
      </c>
      <c r="H21" s="27" t="s">
        <v>107</v>
      </c>
    </row>
    <row r="22" s="1" customFormat="1" ht="15.75" customHeight="1" spans="1:8">
      <c r="A22" s="23"/>
      <c r="B22" s="24" t="s">
        <v>67</v>
      </c>
      <c r="C22" s="25"/>
      <c r="D22" s="15">
        <v>120</v>
      </c>
      <c r="E22" s="25">
        <v>3</v>
      </c>
      <c r="F22" s="24" t="s">
        <v>46</v>
      </c>
      <c r="G22" s="15">
        <f t="shared" si="1"/>
        <v>360</v>
      </c>
      <c r="H22" s="27" t="s">
        <v>68</v>
      </c>
    </row>
    <row r="23" s="1" customFormat="1" ht="15.75" customHeight="1" spans="1:8">
      <c r="A23" s="23"/>
      <c r="B23" s="24" t="s">
        <v>69</v>
      </c>
      <c r="C23" s="25"/>
      <c r="D23" s="15">
        <v>0</v>
      </c>
      <c r="E23" s="25">
        <v>1</v>
      </c>
      <c r="F23" s="24" t="s">
        <v>46</v>
      </c>
      <c r="G23" s="15">
        <f t="shared" si="1"/>
        <v>0</v>
      </c>
      <c r="H23" s="27" t="s">
        <v>70</v>
      </c>
    </row>
    <row r="24" s="1" customFormat="1" ht="15.75" customHeight="1" spans="1:8">
      <c r="A24" s="23"/>
      <c r="B24" s="24" t="s">
        <v>71</v>
      </c>
      <c r="C24" s="25"/>
      <c r="D24" s="15">
        <v>500</v>
      </c>
      <c r="E24" s="25">
        <v>1</v>
      </c>
      <c r="F24" s="24" t="s">
        <v>72</v>
      </c>
      <c r="G24" s="15">
        <f t="shared" si="1"/>
        <v>500</v>
      </c>
      <c r="H24" s="27"/>
    </row>
    <row r="25" s="1" customFormat="1" ht="15.75" customHeight="1" spans="1:8">
      <c r="A25" s="23"/>
      <c r="B25" s="24" t="s">
        <v>73</v>
      </c>
      <c r="C25" s="25"/>
      <c r="D25" s="15">
        <v>500</v>
      </c>
      <c r="E25" s="25">
        <v>1</v>
      </c>
      <c r="F25" s="24" t="s">
        <v>72</v>
      </c>
      <c r="G25" s="15">
        <f t="shared" si="1"/>
        <v>500</v>
      </c>
      <c r="H25" s="27"/>
    </row>
    <row r="26" s="1" customFormat="1" ht="15.75" customHeight="1" spans="1:8">
      <c r="A26" s="23"/>
      <c r="B26" s="18" t="s">
        <v>40</v>
      </c>
      <c r="C26" s="18"/>
      <c r="D26" s="18"/>
      <c r="E26" s="18"/>
      <c r="F26" s="18"/>
      <c r="G26" s="19">
        <f>SUM(G14:G25)</f>
        <v>5332</v>
      </c>
      <c r="H26" s="20"/>
    </row>
    <row r="27" s="1" customFormat="1" ht="15.75" customHeight="1" spans="1:8">
      <c r="A27" s="28" t="s">
        <v>74</v>
      </c>
      <c r="B27" s="24" t="s">
        <v>75</v>
      </c>
      <c r="C27" s="25"/>
      <c r="D27" s="29">
        <v>100</v>
      </c>
      <c r="E27" s="25">
        <v>1</v>
      </c>
      <c r="F27" s="24" t="s">
        <v>72</v>
      </c>
      <c r="G27" s="15">
        <f t="shared" ref="G27:G33" si="2">D27*E27</f>
        <v>100</v>
      </c>
      <c r="H27" s="26"/>
    </row>
    <row r="28" s="1" customFormat="1" ht="15.75" customHeight="1" spans="1:8">
      <c r="A28" s="28"/>
      <c r="B28" s="24" t="s">
        <v>76</v>
      </c>
      <c r="C28" s="24"/>
      <c r="D28" s="29">
        <v>800</v>
      </c>
      <c r="E28" s="25">
        <v>2</v>
      </c>
      <c r="F28" s="24" t="s">
        <v>32</v>
      </c>
      <c r="G28" s="15">
        <f t="shared" si="2"/>
        <v>1600</v>
      </c>
      <c r="H28" s="27" t="s">
        <v>77</v>
      </c>
    </row>
    <row r="29" s="1" customFormat="1" ht="15.75" customHeight="1" spans="1:8">
      <c r="A29" s="28"/>
      <c r="B29" s="18" t="s">
        <v>40</v>
      </c>
      <c r="C29" s="18"/>
      <c r="D29" s="18"/>
      <c r="E29" s="18"/>
      <c r="F29" s="18"/>
      <c r="G29" s="19">
        <f>SUM(G27:G28)</f>
        <v>1700</v>
      </c>
      <c r="H29" s="20"/>
    </row>
    <row r="30" s="1" customFormat="1" ht="15.75" customHeight="1" spans="1:8">
      <c r="A30" s="28" t="s">
        <v>78</v>
      </c>
      <c r="B30" s="24" t="s">
        <v>79</v>
      </c>
      <c r="C30" s="25"/>
      <c r="D30" s="29">
        <v>400</v>
      </c>
      <c r="E30" s="25">
        <v>1</v>
      </c>
      <c r="F30" s="24" t="s">
        <v>80</v>
      </c>
      <c r="G30" s="15">
        <f t="shared" si="2"/>
        <v>400</v>
      </c>
      <c r="H30" s="27"/>
    </row>
    <row r="31" s="1" customFormat="1" ht="15.75" customHeight="1" spans="1:8">
      <c r="A31" s="28"/>
      <c r="B31" s="24" t="s">
        <v>81</v>
      </c>
      <c r="C31" s="25"/>
      <c r="D31" s="29">
        <v>600</v>
      </c>
      <c r="E31" s="25">
        <v>1</v>
      </c>
      <c r="F31" s="24" t="s">
        <v>32</v>
      </c>
      <c r="G31" s="15">
        <f t="shared" si="2"/>
        <v>600</v>
      </c>
      <c r="H31" s="27"/>
    </row>
    <row r="32" s="1" customFormat="1" ht="15.75" customHeight="1" spans="1:8">
      <c r="A32" s="28"/>
      <c r="B32" s="24" t="s">
        <v>82</v>
      </c>
      <c r="C32" s="25"/>
      <c r="D32" s="29">
        <v>100</v>
      </c>
      <c r="E32" s="25">
        <v>1</v>
      </c>
      <c r="F32" s="24" t="s">
        <v>80</v>
      </c>
      <c r="G32" s="15">
        <f t="shared" si="2"/>
        <v>100</v>
      </c>
      <c r="H32" s="27"/>
    </row>
    <row r="33" s="1" customFormat="1" ht="15.75" customHeight="1" spans="1:8">
      <c r="A33" s="28"/>
      <c r="B33" s="24" t="s">
        <v>83</v>
      </c>
      <c r="C33" s="25"/>
      <c r="D33" s="29">
        <v>0</v>
      </c>
      <c r="E33" s="25">
        <v>1</v>
      </c>
      <c r="F33" s="24" t="s">
        <v>32</v>
      </c>
      <c r="G33" s="15">
        <f t="shared" si="2"/>
        <v>0</v>
      </c>
      <c r="H33" s="27"/>
    </row>
    <row r="34" s="1" customFormat="1" ht="15.75" customHeight="1" spans="1:8">
      <c r="A34" s="23"/>
      <c r="B34" s="18" t="s">
        <v>40</v>
      </c>
      <c r="C34" s="18"/>
      <c r="D34" s="18"/>
      <c r="E34" s="18"/>
      <c r="F34" s="18"/>
      <c r="G34" s="19">
        <f>SUM(G30:G33)</f>
        <v>1100</v>
      </c>
      <c r="H34" s="20"/>
    </row>
    <row r="35" s="1" customFormat="1" ht="15.75" customHeight="1" spans="1:8">
      <c r="A35" s="30" t="s">
        <v>15</v>
      </c>
      <c r="B35" s="31"/>
      <c r="C35" s="31"/>
      <c r="D35" s="32"/>
      <c r="E35" s="31"/>
      <c r="F35" s="33"/>
      <c r="G35" s="19">
        <f>SUM(G34,G29,G26,G13,G10)</f>
        <v>41732</v>
      </c>
      <c r="H35" s="34"/>
    </row>
    <row r="36" s="1" customFormat="1" ht="15.75" customHeight="1" spans="1:8">
      <c r="A36" s="30" t="s">
        <v>92</v>
      </c>
      <c r="B36" s="31"/>
      <c r="C36" s="31"/>
      <c r="D36" s="32"/>
      <c r="E36" s="31"/>
      <c r="F36" s="33"/>
      <c r="G36" s="19">
        <f>G35*0.1</f>
        <v>4173.2</v>
      </c>
      <c r="H36" s="34"/>
    </row>
    <row r="37" ht="15" spans="1:8">
      <c r="A37" s="30" t="s">
        <v>93</v>
      </c>
      <c r="B37" s="31"/>
      <c r="C37" s="31"/>
      <c r="D37" s="31"/>
      <c r="E37" s="31"/>
      <c r="F37" s="33"/>
      <c r="G37" s="19">
        <f>SUM(G35:G36)</f>
        <v>45905.2</v>
      </c>
      <c r="H37" s="35"/>
    </row>
  </sheetData>
  <mergeCells count="42">
    <mergeCell ref="B1:H1"/>
    <mergeCell ref="B2:H2"/>
    <mergeCell ref="B3:H3"/>
    <mergeCell ref="B4:H4"/>
    <mergeCell ref="B5:C5"/>
    <mergeCell ref="B6:C6"/>
    <mergeCell ref="B7:C7"/>
    <mergeCell ref="B8:C8"/>
    <mergeCell ref="B9:C9"/>
    <mergeCell ref="B10:E10"/>
    <mergeCell ref="B11:C11"/>
    <mergeCell ref="B12:C12"/>
    <mergeCell ref="B13:E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E26"/>
    <mergeCell ref="B27:C27"/>
    <mergeCell ref="B28:C28"/>
    <mergeCell ref="B29:E29"/>
    <mergeCell ref="B30:C30"/>
    <mergeCell ref="B31:C31"/>
    <mergeCell ref="B32:C32"/>
    <mergeCell ref="B33:C33"/>
    <mergeCell ref="B34:E34"/>
    <mergeCell ref="A35:F35"/>
    <mergeCell ref="A36:F36"/>
    <mergeCell ref="A37:F37"/>
    <mergeCell ref="A6:A10"/>
    <mergeCell ref="A11:A13"/>
    <mergeCell ref="A14:A26"/>
    <mergeCell ref="A27:A29"/>
    <mergeCell ref="A30:A34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7"/>
  <sheetViews>
    <sheetView workbookViewId="0">
      <selection activeCell="E28" sqref="E28"/>
    </sheetView>
  </sheetViews>
  <sheetFormatPr defaultColWidth="9" defaultRowHeight="14.25" outlineLevelCol="7"/>
  <cols>
    <col min="1" max="1" width="23.875" style="1" customWidth="1"/>
    <col min="2" max="3" width="18.125" style="1" customWidth="1"/>
    <col min="4" max="5" width="9.125" style="1" customWidth="1"/>
    <col min="6" max="6" width="9" style="1"/>
    <col min="7" max="7" width="11.625" style="1" customWidth="1"/>
    <col min="8" max="8" width="45.625" style="1" customWidth="1"/>
    <col min="9" max="16384" width="9" style="1"/>
  </cols>
  <sheetData>
    <row r="1" s="1" customFormat="1" ht="15.75" customHeight="1" spans="1:8">
      <c r="A1" s="2" t="s">
        <v>16</v>
      </c>
      <c r="B1" s="3" t="s">
        <v>108</v>
      </c>
      <c r="C1" s="4"/>
      <c r="D1" s="4"/>
      <c r="E1" s="4"/>
      <c r="F1" s="4"/>
      <c r="G1" s="4"/>
      <c r="H1" s="5"/>
    </row>
    <row r="2" s="1" customFormat="1" ht="15.75" customHeight="1" spans="1:8">
      <c r="A2" s="2" t="s">
        <v>18</v>
      </c>
      <c r="B2" s="6"/>
      <c r="C2" s="4"/>
      <c r="D2" s="4"/>
      <c r="E2" s="4"/>
      <c r="F2" s="4"/>
      <c r="G2" s="4"/>
      <c r="H2" s="5"/>
    </row>
    <row r="3" s="1" customFormat="1" ht="15.75" customHeight="1" spans="1:8">
      <c r="A3" s="2" t="s">
        <v>19</v>
      </c>
      <c r="B3" s="3" t="s">
        <v>109</v>
      </c>
      <c r="C3" s="4"/>
      <c r="D3" s="4"/>
      <c r="E3" s="4"/>
      <c r="F3" s="4"/>
      <c r="G3" s="4"/>
      <c r="H3" s="5"/>
    </row>
    <row r="4" s="1" customFormat="1" ht="15.75" customHeight="1" spans="1:8">
      <c r="A4" s="2" t="s">
        <v>21</v>
      </c>
      <c r="B4" s="3" t="s">
        <v>87</v>
      </c>
      <c r="C4" s="4"/>
      <c r="D4" s="4"/>
      <c r="E4" s="4"/>
      <c r="F4" s="4"/>
      <c r="G4" s="4"/>
      <c r="H4" s="5"/>
    </row>
    <row r="5" s="1" customFormat="1" ht="15.75" customHeight="1" spans="1:8">
      <c r="A5" s="7" t="s">
        <v>23</v>
      </c>
      <c r="B5" s="8" t="s">
        <v>24</v>
      </c>
      <c r="C5" s="9"/>
      <c r="D5" s="10" t="s">
        <v>25</v>
      </c>
      <c r="E5" s="7" t="s">
        <v>26</v>
      </c>
      <c r="F5" s="7" t="s">
        <v>27</v>
      </c>
      <c r="G5" s="11" t="s">
        <v>28</v>
      </c>
      <c r="H5" s="7" t="s">
        <v>29</v>
      </c>
    </row>
    <row r="6" s="1" customFormat="1" ht="15.75" customHeight="1" spans="1:8">
      <c r="A6" s="12" t="s">
        <v>30</v>
      </c>
      <c r="B6" s="13" t="s">
        <v>31</v>
      </c>
      <c r="C6" s="14"/>
      <c r="D6" s="15">
        <v>38</v>
      </c>
      <c r="E6" s="14">
        <v>57</v>
      </c>
      <c r="F6" s="13" t="s">
        <v>32</v>
      </c>
      <c r="G6" s="15">
        <f t="shared" ref="G6:G9" si="0">D6*E6</f>
        <v>2166</v>
      </c>
      <c r="H6" s="16" t="s">
        <v>33</v>
      </c>
    </row>
    <row r="7" s="1" customFormat="1" ht="15.75" customHeight="1" spans="1:8">
      <c r="A7" s="12"/>
      <c r="B7" s="13" t="s">
        <v>34</v>
      </c>
      <c r="C7" s="14"/>
      <c r="D7" s="15">
        <v>88</v>
      </c>
      <c r="E7" s="14">
        <v>57</v>
      </c>
      <c r="F7" s="13" t="s">
        <v>32</v>
      </c>
      <c r="G7" s="15">
        <f t="shared" si="0"/>
        <v>5016</v>
      </c>
      <c r="H7" s="16" t="s">
        <v>35</v>
      </c>
    </row>
    <row r="8" s="1" customFormat="1" ht="15.75" customHeight="1" spans="1:8">
      <c r="A8" s="17"/>
      <c r="B8" s="13" t="s">
        <v>36</v>
      </c>
      <c r="C8" s="14"/>
      <c r="D8" s="15">
        <v>120</v>
      </c>
      <c r="E8" s="14">
        <v>57</v>
      </c>
      <c r="F8" s="13" t="s">
        <v>32</v>
      </c>
      <c r="G8" s="15">
        <f t="shared" si="0"/>
        <v>6840</v>
      </c>
      <c r="H8" s="16" t="s">
        <v>37</v>
      </c>
    </row>
    <row r="9" s="1" customFormat="1" ht="15.75" customHeight="1" spans="1:8">
      <c r="A9" s="17"/>
      <c r="B9" s="13" t="s">
        <v>38</v>
      </c>
      <c r="C9" s="14"/>
      <c r="D9" s="15">
        <v>0</v>
      </c>
      <c r="E9" s="14">
        <v>6</v>
      </c>
      <c r="F9" s="13" t="s">
        <v>39</v>
      </c>
      <c r="G9" s="15">
        <f t="shared" si="0"/>
        <v>0</v>
      </c>
      <c r="H9" s="16"/>
    </row>
    <row r="10" s="1" customFormat="1" ht="15.75" customHeight="1" spans="1:8">
      <c r="A10" s="17"/>
      <c r="B10" s="18" t="s">
        <v>40</v>
      </c>
      <c r="C10" s="18"/>
      <c r="D10" s="18"/>
      <c r="E10" s="18"/>
      <c r="F10" s="18"/>
      <c r="G10" s="19">
        <f>SUM(G6:G9)</f>
        <v>14022</v>
      </c>
      <c r="H10" s="20"/>
    </row>
    <row r="11" s="1" customFormat="1" ht="15.75" customHeight="1" spans="1:8">
      <c r="A11" s="21" t="s">
        <v>41</v>
      </c>
      <c r="B11" s="13" t="s">
        <v>42</v>
      </c>
      <c r="C11" s="14"/>
      <c r="D11" s="15">
        <v>5000</v>
      </c>
      <c r="E11" s="14">
        <v>1</v>
      </c>
      <c r="F11" s="13" t="s">
        <v>43</v>
      </c>
      <c r="G11" s="15">
        <f t="shared" ref="G11:G25" si="1">D11*E11</f>
        <v>5000</v>
      </c>
      <c r="H11" s="16" t="s">
        <v>110</v>
      </c>
    </row>
    <row r="12" s="1" customFormat="1" ht="15.75" customHeight="1" spans="1:8">
      <c r="A12" s="17"/>
      <c r="B12" s="22" t="s">
        <v>45</v>
      </c>
      <c r="C12" s="22"/>
      <c r="D12" s="15">
        <v>0</v>
      </c>
      <c r="E12" s="14">
        <v>2</v>
      </c>
      <c r="F12" s="13" t="s">
        <v>46</v>
      </c>
      <c r="G12" s="15">
        <f t="shared" si="1"/>
        <v>0</v>
      </c>
      <c r="H12" s="16" t="s">
        <v>47</v>
      </c>
    </row>
    <row r="13" s="1" customFormat="1" ht="15.75" customHeight="1" spans="1:8">
      <c r="A13" s="17"/>
      <c r="B13" s="18" t="s">
        <v>48</v>
      </c>
      <c r="C13" s="18"/>
      <c r="D13" s="18"/>
      <c r="E13" s="18"/>
      <c r="F13" s="18"/>
      <c r="G13" s="19">
        <f>SUM(G11:G12)</f>
        <v>5000</v>
      </c>
      <c r="H13" s="20"/>
    </row>
    <row r="14" s="1" customFormat="1" ht="15.75" customHeight="1" spans="1:8">
      <c r="A14" s="23" t="s">
        <v>49</v>
      </c>
      <c r="B14" s="24" t="s">
        <v>50</v>
      </c>
      <c r="C14" s="24"/>
      <c r="D14" s="15">
        <v>20</v>
      </c>
      <c r="E14" s="14">
        <v>57</v>
      </c>
      <c r="F14" s="13" t="s">
        <v>51</v>
      </c>
      <c r="G14" s="15">
        <f t="shared" si="1"/>
        <v>1140</v>
      </c>
      <c r="H14" s="16" t="s">
        <v>52</v>
      </c>
    </row>
    <row r="15" s="1" customFormat="1" ht="15.75" customHeight="1" spans="1:8">
      <c r="A15" s="23"/>
      <c r="B15" s="24" t="s">
        <v>53</v>
      </c>
      <c r="C15" s="25"/>
      <c r="D15" s="15">
        <v>120</v>
      </c>
      <c r="E15" s="14">
        <v>12</v>
      </c>
      <c r="F15" s="13" t="s">
        <v>54</v>
      </c>
      <c r="G15" s="15">
        <f t="shared" si="1"/>
        <v>1440</v>
      </c>
      <c r="H15" s="16" t="s">
        <v>55</v>
      </c>
    </row>
    <row r="16" s="1" customFormat="1" ht="15.75" customHeight="1" spans="1:8">
      <c r="A16" s="23"/>
      <c r="B16" s="24" t="s">
        <v>56</v>
      </c>
      <c r="C16" s="25"/>
      <c r="D16" s="15">
        <v>1</v>
      </c>
      <c r="E16" s="25">
        <v>2</v>
      </c>
      <c r="F16" s="24" t="s">
        <v>57</v>
      </c>
      <c r="G16" s="15">
        <f t="shared" si="1"/>
        <v>2</v>
      </c>
      <c r="H16" s="26" t="s">
        <v>58</v>
      </c>
    </row>
    <row r="17" s="1" customFormat="1" ht="15.75" customHeight="1" spans="1:8">
      <c r="A17" s="23"/>
      <c r="B17" s="24" t="s">
        <v>59</v>
      </c>
      <c r="C17" s="25"/>
      <c r="D17" s="15">
        <v>1</v>
      </c>
      <c r="E17" s="25">
        <v>57</v>
      </c>
      <c r="F17" s="24" t="s">
        <v>57</v>
      </c>
      <c r="G17" s="15">
        <f t="shared" si="1"/>
        <v>57</v>
      </c>
      <c r="H17" s="26" t="s">
        <v>58</v>
      </c>
    </row>
    <row r="18" s="1" customFormat="1" ht="15.75" customHeight="1" spans="1:8">
      <c r="A18" s="23"/>
      <c r="B18" s="24" t="s">
        <v>60</v>
      </c>
      <c r="C18" s="25"/>
      <c r="D18" s="15">
        <v>100</v>
      </c>
      <c r="E18" s="25">
        <v>3</v>
      </c>
      <c r="F18" s="24" t="s">
        <v>46</v>
      </c>
      <c r="G18" s="15">
        <f t="shared" si="1"/>
        <v>300</v>
      </c>
      <c r="H18" s="26" t="s">
        <v>61</v>
      </c>
    </row>
    <row r="19" s="1" customFormat="1" ht="15.75" customHeight="1" spans="1:8">
      <c r="A19" s="23"/>
      <c r="B19" s="24" t="s">
        <v>62</v>
      </c>
      <c r="C19" s="24"/>
      <c r="D19" s="15">
        <v>20</v>
      </c>
      <c r="E19" s="25">
        <v>4</v>
      </c>
      <c r="F19" s="24" t="s">
        <v>46</v>
      </c>
      <c r="G19" s="15">
        <f t="shared" si="1"/>
        <v>80</v>
      </c>
      <c r="H19" s="26"/>
    </row>
    <row r="20" s="1" customFormat="1" ht="15.75" customHeight="1" spans="1:8">
      <c r="A20" s="23"/>
      <c r="B20" s="24" t="s">
        <v>63</v>
      </c>
      <c r="C20" s="25"/>
      <c r="D20" s="15">
        <v>20</v>
      </c>
      <c r="E20" s="25">
        <v>2</v>
      </c>
      <c r="F20" s="24" t="s">
        <v>46</v>
      </c>
      <c r="G20" s="15">
        <f t="shared" si="1"/>
        <v>40</v>
      </c>
      <c r="H20" s="26" t="s">
        <v>64</v>
      </c>
    </row>
    <row r="21" s="1" customFormat="1" ht="15.75" customHeight="1" spans="1:8">
      <c r="A21" s="23"/>
      <c r="B21" s="24" t="s">
        <v>65</v>
      </c>
      <c r="C21" s="25"/>
      <c r="D21" s="15">
        <v>1</v>
      </c>
      <c r="E21" s="25">
        <v>5</v>
      </c>
      <c r="F21" s="24" t="s">
        <v>57</v>
      </c>
      <c r="G21" s="15">
        <f t="shared" si="1"/>
        <v>5</v>
      </c>
      <c r="H21" s="27" t="s">
        <v>111</v>
      </c>
    </row>
    <row r="22" s="1" customFormat="1" ht="15.75" customHeight="1" spans="1:8">
      <c r="A22" s="23"/>
      <c r="B22" s="24" t="s">
        <v>67</v>
      </c>
      <c r="C22" s="25"/>
      <c r="D22" s="15">
        <v>120</v>
      </c>
      <c r="E22" s="25">
        <v>3</v>
      </c>
      <c r="F22" s="24" t="s">
        <v>46</v>
      </c>
      <c r="G22" s="15">
        <f t="shared" si="1"/>
        <v>360</v>
      </c>
      <c r="H22" s="27" t="s">
        <v>68</v>
      </c>
    </row>
    <row r="23" s="1" customFormat="1" ht="15.75" customHeight="1" spans="1:8">
      <c r="A23" s="23"/>
      <c r="B23" s="24" t="s">
        <v>69</v>
      </c>
      <c r="C23" s="25"/>
      <c r="D23" s="15">
        <v>300</v>
      </c>
      <c r="E23" s="25">
        <v>1</v>
      </c>
      <c r="F23" s="24" t="s">
        <v>46</v>
      </c>
      <c r="G23" s="15">
        <f t="shared" si="1"/>
        <v>300</v>
      </c>
      <c r="H23" s="27" t="s">
        <v>70</v>
      </c>
    </row>
    <row r="24" s="1" customFormat="1" ht="15.75" customHeight="1" spans="1:8">
      <c r="A24" s="23"/>
      <c r="B24" s="24" t="s">
        <v>71</v>
      </c>
      <c r="C24" s="25"/>
      <c r="D24" s="15">
        <v>500</v>
      </c>
      <c r="E24" s="25">
        <v>1</v>
      </c>
      <c r="F24" s="24" t="s">
        <v>72</v>
      </c>
      <c r="G24" s="15">
        <f t="shared" si="1"/>
        <v>500</v>
      </c>
      <c r="H24" s="27"/>
    </row>
    <row r="25" s="1" customFormat="1" ht="15.75" customHeight="1" spans="1:8">
      <c r="A25" s="23"/>
      <c r="B25" s="24" t="s">
        <v>73</v>
      </c>
      <c r="C25" s="25"/>
      <c r="D25" s="15">
        <v>500</v>
      </c>
      <c r="E25" s="25">
        <v>1</v>
      </c>
      <c r="F25" s="24" t="s">
        <v>72</v>
      </c>
      <c r="G25" s="15">
        <f t="shared" si="1"/>
        <v>500</v>
      </c>
      <c r="H25" s="27"/>
    </row>
    <row r="26" s="1" customFormat="1" ht="15.75" customHeight="1" spans="1:8">
      <c r="A26" s="23"/>
      <c r="B26" s="18" t="s">
        <v>40</v>
      </c>
      <c r="C26" s="18"/>
      <c r="D26" s="18"/>
      <c r="E26" s="18"/>
      <c r="F26" s="18"/>
      <c r="G26" s="19">
        <f>SUM(G14:G25)</f>
        <v>4724</v>
      </c>
      <c r="H26" s="20"/>
    </row>
    <row r="27" s="1" customFormat="1" ht="15.75" customHeight="1" spans="1:8">
      <c r="A27" s="28" t="s">
        <v>74</v>
      </c>
      <c r="B27" s="24" t="s">
        <v>75</v>
      </c>
      <c r="C27" s="25"/>
      <c r="D27" s="29">
        <v>100</v>
      </c>
      <c r="E27" s="25">
        <v>1</v>
      </c>
      <c r="F27" s="24" t="s">
        <v>72</v>
      </c>
      <c r="G27" s="15">
        <f t="shared" ref="G27:G33" si="2">D27*E27</f>
        <v>100</v>
      </c>
      <c r="H27" s="26"/>
    </row>
    <row r="28" s="1" customFormat="1" ht="15.75" customHeight="1" spans="1:8">
      <c r="A28" s="28"/>
      <c r="B28" s="24" t="s">
        <v>76</v>
      </c>
      <c r="C28" s="24"/>
      <c r="D28" s="29">
        <v>800</v>
      </c>
      <c r="E28" s="25">
        <v>2</v>
      </c>
      <c r="F28" s="24" t="s">
        <v>32</v>
      </c>
      <c r="G28" s="15">
        <f t="shared" si="2"/>
        <v>1600</v>
      </c>
      <c r="H28" s="27" t="s">
        <v>77</v>
      </c>
    </row>
    <row r="29" s="1" customFormat="1" ht="15.75" customHeight="1" spans="1:8">
      <c r="A29" s="28"/>
      <c r="B29" s="18" t="s">
        <v>40</v>
      </c>
      <c r="C29" s="18"/>
      <c r="D29" s="18"/>
      <c r="E29" s="18"/>
      <c r="F29" s="18"/>
      <c r="G29" s="19">
        <f>SUM(G27:G28)</f>
        <v>1700</v>
      </c>
      <c r="H29" s="20"/>
    </row>
    <row r="30" s="1" customFormat="1" ht="15.75" customHeight="1" spans="1:8">
      <c r="A30" s="28" t="s">
        <v>78</v>
      </c>
      <c r="B30" s="24" t="s">
        <v>79</v>
      </c>
      <c r="C30" s="25"/>
      <c r="D30" s="29">
        <v>400</v>
      </c>
      <c r="E30" s="25">
        <v>1</v>
      </c>
      <c r="F30" s="24" t="s">
        <v>80</v>
      </c>
      <c r="G30" s="15">
        <f t="shared" si="2"/>
        <v>400</v>
      </c>
      <c r="H30" s="27"/>
    </row>
    <row r="31" s="1" customFormat="1" ht="15.75" customHeight="1" spans="1:8">
      <c r="A31" s="28"/>
      <c r="B31" s="24" t="s">
        <v>81</v>
      </c>
      <c r="C31" s="25"/>
      <c r="D31" s="29">
        <v>600</v>
      </c>
      <c r="E31" s="25">
        <v>1</v>
      </c>
      <c r="F31" s="24" t="s">
        <v>32</v>
      </c>
      <c r="G31" s="15">
        <f t="shared" si="2"/>
        <v>600</v>
      </c>
      <c r="H31" s="27"/>
    </row>
    <row r="32" s="1" customFormat="1" ht="15.75" customHeight="1" spans="1:8">
      <c r="A32" s="28"/>
      <c r="B32" s="24" t="s">
        <v>82</v>
      </c>
      <c r="C32" s="25"/>
      <c r="D32" s="29">
        <v>200</v>
      </c>
      <c r="E32" s="25">
        <v>1</v>
      </c>
      <c r="F32" s="24" t="s">
        <v>80</v>
      </c>
      <c r="G32" s="15">
        <f t="shared" si="2"/>
        <v>200</v>
      </c>
      <c r="H32" s="27"/>
    </row>
    <row r="33" s="1" customFormat="1" ht="15.75" customHeight="1" spans="1:8">
      <c r="A33" s="28"/>
      <c r="B33" s="24" t="s">
        <v>83</v>
      </c>
      <c r="C33" s="25"/>
      <c r="D33" s="29">
        <v>800</v>
      </c>
      <c r="E33" s="25">
        <v>1</v>
      </c>
      <c r="F33" s="24" t="s">
        <v>32</v>
      </c>
      <c r="G33" s="15">
        <f t="shared" si="2"/>
        <v>800</v>
      </c>
      <c r="H33" s="27"/>
    </row>
    <row r="34" s="1" customFormat="1" ht="15.75" customHeight="1" spans="1:8">
      <c r="A34" s="23"/>
      <c r="B34" s="18" t="s">
        <v>40</v>
      </c>
      <c r="C34" s="18"/>
      <c r="D34" s="18"/>
      <c r="E34" s="18"/>
      <c r="F34" s="18"/>
      <c r="G34" s="19">
        <f>SUM(G30:G33)</f>
        <v>2000</v>
      </c>
      <c r="H34" s="20"/>
    </row>
    <row r="35" s="1" customFormat="1" ht="15.75" customHeight="1" spans="1:8">
      <c r="A35" s="30" t="s">
        <v>15</v>
      </c>
      <c r="B35" s="31"/>
      <c r="C35" s="31"/>
      <c r="D35" s="32"/>
      <c r="E35" s="31"/>
      <c r="F35" s="33"/>
      <c r="G35" s="19">
        <f>SUM(G34,G29,G26,G13,G10)</f>
        <v>27446</v>
      </c>
      <c r="H35" s="34"/>
    </row>
    <row r="36" s="1" customFormat="1" ht="15.75" customHeight="1" spans="1:8">
      <c r="A36" s="30" t="s">
        <v>92</v>
      </c>
      <c r="B36" s="31"/>
      <c r="C36" s="31"/>
      <c r="D36" s="32"/>
      <c r="E36" s="31"/>
      <c r="F36" s="33"/>
      <c r="G36" s="19">
        <f>G35*0.1</f>
        <v>2744.6</v>
      </c>
      <c r="H36" s="34"/>
    </row>
    <row r="37" s="1" customFormat="1" ht="15.75" customHeight="1" spans="1:8">
      <c r="A37" s="30" t="s">
        <v>93</v>
      </c>
      <c r="B37" s="31"/>
      <c r="C37" s="31"/>
      <c r="D37" s="31"/>
      <c r="E37" s="31"/>
      <c r="F37" s="33"/>
      <c r="G37" s="19">
        <f>SUM(G35:G36)</f>
        <v>30190.6</v>
      </c>
      <c r="H37" s="34"/>
    </row>
  </sheetData>
  <mergeCells count="42">
    <mergeCell ref="B1:H1"/>
    <mergeCell ref="B2:H2"/>
    <mergeCell ref="B3:H3"/>
    <mergeCell ref="B4:H4"/>
    <mergeCell ref="B5:C5"/>
    <mergeCell ref="B6:C6"/>
    <mergeCell ref="B7:C7"/>
    <mergeCell ref="B8:C8"/>
    <mergeCell ref="B9:C9"/>
    <mergeCell ref="B10:E10"/>
    <mergeCell ref="B11:C11"/>
    <mergeCell ref="B12:C12"/>
    <mergeCell ref="B13:E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E26"/>
    <mergeCell ref="B27:C27"/>
    <mergeCell ref="B28:C28"/>
    <mergeCell ref="B29:E29"/>
    <mergeCell ref="B30:C30"/>
    <mergeCell ref="B31:C31"/>
    <mergeCell ref="B32:C32"/>
    <mergeCell ref="B33:C33"/>
    <mergeCell ref="B34:E34"/>
    <mergeCell ref="A35:F35"/>
    <mergeCell ref="A36:F36"/>
    <mergeCell ref="A37:F37"/>
    <mergeCell ref="A6:A10"/>
    <mergeCell ref="A11:A13"/>
    <mergeCell ref="A14:A26"/>
    <mergeCell ref="A27:A29"/>
    <mergeCell ref="A30:A3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汇总信息</vt:lpstr>
      <vt:lpstr>郑州</vt:lpstr>
      <vt:lpstr>南京</vt:lpstr>
      <vt:lpstr>北京</vt:lpstr>
      <vt:lpstr>成都</vt:lpstr>
      <vt:lpstr>上海</vt:lpstr>
      <vt:lpstr>广州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安欢欢</cp:lastModifiedBy>
  <dcterms:created xsi:type="dcterms:W3CDTF">2006-09-16T00:00:00Z</dcterms:created>
  <dcterms:modified xsi:type="dcterms:W3CDTF">2019-11-21T09:11:59Z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KSOProductBuildVer">
    <vt:lpwstr>2052-11.1.0.9208</vt:lpwstr>
  </property>
</Properties>
</file>