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39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<sst xmlns="http://schemas.openxmlformats.org/spreadsheetml/2006/main" count="94">
  <si>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</si>
  <si>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团号：HMJB-171020-BMC298</t>
  </si>
  <si>
    <t>会议日期：10.20-10.21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</si>
  <si>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</si>
  <si>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</si>
  <si>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</si>
  <si>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</si>
  <si>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</si>
  <si>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</si>
  <si>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</si>
  <si>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</si>
  <si>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</si>
  <si>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</si>
  <si>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</si>
  <si>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</si>
  <si>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</si>
  <si>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</si>
  <si>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</si>
  <si>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</si>
  <si>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</si>
  <si>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</si>
  <si>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</si>
  <si>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</si>
  <si>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</si>
  <si>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</si>
  <si>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</si>
  <si>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</si>
  <si>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</si>
  <si>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</si>
  <si>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</si>
  <si>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</si>
  <si>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2天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</si>
  <si>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</si>
  <si>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</si>
  <si>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</si>
  <si>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</si>
  <si>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</si>
  <si>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</si>
  <si>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</si>
  <si>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</si>
  <si>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</si>
  <si>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</si>
  <si>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</si>
  <si>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客户踩点门票</t>
  </si>
  <si>
    <t>TB活动用水</t>
  </si>
  <si>
    <t>栗子酥</t>
  </si>
  <si>
    <t>大巴车水（2箱）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</si>
  <si>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</si>
  <si>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</si>
  <si>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</si>
  <si>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</si>
  <si>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</si>
  <si>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</si>
  <si>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</si>
  <si>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</si>
  <si>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</si>
  <si>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</si>
  <si>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</si>
  <si>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</si>
  <si>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</si>
  <si>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</si>
  <si>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</si>
  <si>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</si>
  <si>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</si>
  <si>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</si>
  <si>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</si>
  <si>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</si>
  <si>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</si>
  <si>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8月2日-8月4日</t>
  </si>
  <si>
    <t>报销日期:</t>
  </si>
  <si>
    <t>团号:</t>
  </si>
  <si>
    <t>HMJ-1708-B02MIC554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</si>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</sst>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6" borderId="22" applyNumberFormat="0" applyFon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24" borderId="18" applyNumberFormat="0" applyAlignment="0" applyProtection="0">
      <alignment vertical="center"/>
    </xf>
    <xf numFmtId="0" fontId="22" fillId="24" borderId="17" applyNumberFormat="0" applyAlignment="0" applyProtection="0">
      <alignment vertical="center"/>
    </xf>
    <xf numFmtId="0" fontId="25" fillId="33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D1" workbookViewId="0">
      <selection activeCell="H4" sqref="H4:I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500</v>
      </c>
      <c r="G28" s="64">
        <v>0</v>
      </c>
      <c r="H28" s="64">
        <f t="shared" si="0"/>
        <v>500</v>
      </c>
      <c r="I28" s="85" t="s">
        <v>31</v>
      </c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500</v>
      </c>
      <c r="G32" s="68">
        <f t="shared" ref="G32:H32" si="12">SUM(G28:G31)</f>
        <v>0</v>
      </c>
      <c r="H32" s="68">
        <f t="shared" si="12"/>
        <v>500</v>
      </c>
      <c r="I32" s="88"/>
      <c r="J32" s="92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160</v>
      </c>
      <c r="G45" s="64">
        <v>0</v>
      </c>
      <c r="H45" s="64">
        <f t="shared" si="0"/>
        <v>160</v>
      </c>
      <c r="I45" s="85" t="s">
        <v>43</v>
      </c>
      <c r="J45" s="93"/>
    </row>
    <row r="46" customHeight="1" spans="1:10">
      <c r="A46" s="75"/>
      <c r="B46" s="63"/>
      <c r="C46" s="64"/>
      <c r="D46" s="65"/>
      <c r="E46" s="64"/>
      <c r="F46" s="64">
        <v>144</v>
      </c>
      <c r="G46" s="64">
        <v>0</v>
      </c>
      <c r="H46" s="64">
        <f t="shared" ref="H46:H51" si="19">F46+G46</f>
        <v>144</v>
      </c>
      <c r="I46" s="85" t="s">
        <v>44</v>
      </c>
      <c r="J46" s="94"/>
    </row>
    <row r="47" customHeight="1" spans="1:10">
      <c r="A47" s="75"/>
      <c r="B47" s="63"/>
      <c r="C47" s="64"/>
      <c r="D47" s="65"/>
      <c r="E47" s="64"/>
      <c r="F47" s="64">
        <v>300</v>
      </c>
      <c r="G47" s="64">
        <v>0</v>
      </c>
      <c r="H47" s="64">
        <f t="shared" si="19"/>
        <v>300</v>
      </c>
      <c r="I47" s="85" t="s">
        <v>45</v>
      </c>
      <c r="J47" s="94"/>
    </row>
    <row r="48" customHeight="1" spans="1:10">
      <c r="A48" s="75"/>
      <c r="B48" s="63"/>
      <c r="C48" s="64"/>
      <c r="D48" s="65"/>
      <c r="E48" s="64"/>
      <c r="F48" s="64">
        <v>80</v>
      </c>
      <c r="G48" s="64">
        <v>0</v>
      </c>
      <c r="H48" s="64">
        <f t="shared" si="19"/>
        <v>80</v>
      </c>
      <c r="I48" s="85" t="s">
        <v>46</v>
      </c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47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684</v>
      </c>
      <c r="G52" s="68">
        <f t="shared" ref="G52:H52" si="21">SUM(G45:G51)</f>
        <v>0</v>
      </c>
      <c r="H52" s="68">
        <f t="shared" si="21"/>
        <v>684</v>
      </c>
      <c r="I52" s="88"/>
      <c r="J52" s="95"/>
    </row>
    <row r="53" customHeight="1" spans="1:10">
      <c r="A53" s="66"/>
      <c r="B53" s="67" t="s">
        <v>48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1184</v>
      </c>
      <c r="G53" s="68">
        <f t="shared" si="22"/>
        <v>0</v>
      </c>
      <c r="H53" s="68">
        <f t="shared" si="22"/>
        <v>1184</v>
      </c>
      <c r="I53" s="88"/>
      <c r="J53" s="96"/>
    </row>
    <row r="57" customHeight="1" spans="1:9">
      <c r="A57" s="76" t="s">
        <v>49</v>
      </c>
      <c r="B57" s="77"/>
      <c r="C57" s="78" t="s">
        <v>50</v>
      </c>
      <c r="D57" s="78"/>
      <c r="E57" s="78" t="s">
        <v>51</v>
      </c>
      <c r="F57" s="78"/>
      <c r="G57" s="78" t="s">
        <v>52</v>
      </c>
      <c r="H57" s="78"/>
      <c r="I57" s="97" t="s">
        <v>53</v>
      </c>
    </row>
    <row r="58" customHeight="1" spans="1:9">
      <c r="A58" s="79">
        <f>E53</f>
        <v>0</v>
      </c>
      <c r="B58" s="80"/>
      <c r="C58" s="80">
        <f>H53</f>
        <v>1184</v>
      </c>
      <c r="D58" s="80"/>
      <c r="E58" s="80">
        <f>F53</f>
        <v>1184</v>
      </c>
      <c r="F58" s="80"/>
      <c r="G58" s="80">
        <f>G53</f>
        <v>0</v>
      </c>
      <c r="H58" s="80"/>
      <c r="I58" s="98">
        <f>A58-C58</f>
        <v>-1184</v>
      </c>
    </row>
    <row r="60" customHeight="1" spans="1:9">
      <c r="A60" s="81" t="s">
        <v>54</v>
      </c>
      <c r="B60" s="82"/>
      <c r="C60" s="83" t="s">
        <v>55</v>
      </c>
      <c r="D60" s="81"/>
      <c r="E60" s="81" t="s">
        <v>56</v>
      </c>
      <c r="F60" s="81"/>
      <c r="G60" s="81" t="s">
        <v>57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4" workbookViewId="0">
      <selection activeCell="K43" sqref="K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8"/>
      <c r="J7" s="11">
        <v>11.22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9"/>
      <c r="J8" s="15" t="s">
        <v>71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1"/>
      <c r="J11" s="42"/>
      <c r="K11" s="43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77.3</v>
      </c>
      <c r="H12" s="25">
        <v>77.3</v>
      </c>
      <c r="I12" s="41"/>
      <c r="J12" s="42"/>
      <c r="K12" s="43"/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460</v>
      </c>
      <c r="H13" s="25">
        <v>460</v>
      </c>
      <c r="I13" s="41"/>
      <c r="J13" s="42"/>
      <c r="K13" s="43" t="s">
        <v>80</v>
      </c>
    </row>
    <row r="14" ht="20.1" customHeight="1" spans="2:11">
      <c r="B14" s="22">
        <v>4</v>
      </c>
      <c r="C14" s="23"/>
      <c r="D14" s="26"/>
      <c r="E14" s="22" t="s">
        <v>83</v>
      </c>
      <c r="F14" s="23"/>
      <c r="G14" s="25">
        <v>0</v>
      </c>
      <c r="H14" s="25"/>
      <c r="I14" s="41"/>
      <c r="J14" s="42"/>
      <c r="K14" s="43" t="s">
        <v>84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>
        <v>0</v>
      </c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537.3</v>
      </c>
      <c r="H18" s="30">
        <f>SUM(H11:H17)</f>
        <v>537.3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537.3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537.3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55</v>
      </c>
      <c r="G23" s="16" t="s">
        <v>88</v>
      </c>
      <c r="H23" s="16"/>
      <c r="I23" s="16"/>
      <c r="J23" s="16" t="s">
        <v>57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王帅</v>
      </c>
      <c r="G28" s="7"/>
      <c r="H28" s="6" t="s">
        <v>61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会奖业务2组B</v>
      </c>
      <c r="K29" s="37"/>
    </row>
    <row r="30" ht="20.1" customHeight="1" spans="2:11">
      <c r="B30" s="8"/>
      <c r="C30" s="9"/>
      <c r="D30" s="10" t="s">
        <v>67</v>
      </c>
      <c r="E30" s="10"/>
      <c r="F30" s="11" t="str">
        <f>F7</f>
        <v>8月2日-8月4日</v>
      </c>
      <c r="G30" s="11"/>
      <c r="H30" s="10" t="s">
        <v>69</v>
      </c>
      <c r="I30" s="38"/>
      <c r="J30" s="11">
        <f>J7</f>
        <v>11.22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39"/>
      <c r="J31" s="15" t="str">
        <f>J8</f>
        <v>HMJ-1708-B02MIC554</v>
      </c>
      <c r="K31" s="40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48</v>
      </c>
      <c r="J33" s="25"/>
      <c r="K33" s="49" t="s">
        <v>77</v>
      </c>
    </row>
    <row r="34" ht="20.1" customHeight="1" spans="2:11">
      <c r="B34" s="27">
        <v>1</v>
      </c>
      <c r="C34" s="27"/>
      <c r="D34" s="33" t="s">
        <v>64</v>
      </c>
      <c r="E34" s="34">
        <v>10.2</v>
      </c>
      <c r="F34" s="34"/>
      <c r="G34" s="25">
        <v>100</v>
      </c>
      <c r="H34" s="25">
        <v>3</v>
      </c>
      <c r="I34" s="41">
        <f>G34*H34</f>
        <v>300</v>
      </c>
      <c r="J34" s="42"/>
      <c r="K34" s="50"/>
    </row>
    <row r="35" ht="20.1" customHeight="1" spans="2:11">
      <c r="B35" s="27">
        <v>2</v>
      </c>
      <c r="C35" s="27"/>
      <c r="D35" s="33"/>
      <c r="E35" s="34"/>
      <c r="F35" s="34"/>
      <c r="G35" s="25">
        <v>200</v>
      </c>
      <c r="H35" s="25">
        <v>0</v>
      </c>
      <c r="I35" s="41">
        <f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ref="I35:I36" si="0">G36*H36</f>
        <v>0</v>
      </c>
      <c r="J36" s="42"/>
      <c r="K36" s="50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3</v>
      </c>
      <c r="I37" s="44">
        <f>SUM(I34:J36)</f>
        <v>300</v>
      </c>
      <c r="J37" s="45"/>
      <c r="K37" s="46"/>
    </row>
    <row r="38" ht="20.1" customHeight="1" spans="2:11">
      <c r="B38" s="16" t="s">
        <v>87</v>
      </c>
      <c r="C38" s="16"/>
      <c r="D38" s="16"/>
      <c r="E38" s="16"/>
      <c r="F38" s="16" t="s">
        <v>55</v>
      </c>
      <c r="G38" s="16" t="s">
        <v>88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2017-11-22T11:51:44Z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