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firstSheet="1" activeTab="1"/>
  </bookViews>
  <sheets>
    <sheet name="旅行社（湖州住宿） 三批" sheetId="30" state="hidden" r:id="rId1"/>
    <sheet name="旅行社（湖州住宿）四批" sheetId="29" r:id="rId2"/>
    <sheet name="杂费明细" sheetId="31" r:id="rId3"/>
    <sheet name="媒体住房表明细" sheetId="33" r:id="rId4"/>
    <sheet name="工作人员住房表明细" sheetId="32" r:id="rId5"/>
    <sheet name="希尔顿" sheetId="8" state="hidden" r:id="rId6"/>
    <sheet name="Airfare" sheetId="9" state="hidden" r:id="rId7"/>
  </sheets>
  <definedNames>
    <definedName name="CLIENTMEDIA" localSheetId="0">#REF!</definedName>
    <definedName name="CLIENTMEDIA">#REF!</definedName>
    <definedName name="_xlnm.Print_Area" localSheetId="0">'旅行社（湖州住宿） 三批'!$A$1:$H$46</definedName>
    <definedName name="_xlnm.Print_Area" localSheetId="1">'旅行社（湖州住宿）四批'!$A$1:$L$56</definedName>
  </definedNames>
  <calcPr calcId="144525"/>
</workbook>
</file>

<file path=xl/sharedStrings.xml><?xml version="1.0" encoding="utf-8"?>
<sst xmlns="http://schemas.openxmlformats.org/spreadsheetml/2006/main" count="607" uniqueCount="382">
  <si>
    <t>Event:                 Cadillac RWD Sedan test drive-travel</t>
  </si>
  <si>
    <t xml:space="preserve">Date:                  </t>
  </si>
  <si>
    <t xml:space="preserve">VENUE:                  </t>
  </si>
  <si>
    <t xml:space="preserve">Project No:               </t>
  </si>
  <si>
    <t xml:space="preserve">Number of person:       </t>
  </si>
  <si>
    <t xml:space="preserve">项目 Item </t>
  </si>
  <si>
    <t>明细 Description</t>
  </si>
  <si>
    <t>单价 Unit Cost</t>
  </si>
  <si>
    <t>次数 Time/天</t>
  </si>
  <si>
    <t>数量 Qty.</t>
  </si>
  <si>
    <t>合计 Total</t>
  </si>
  <si>
    <t>备注 Remark</t>
  </si>
  <si>
    <t>Hotel-酒店住宿-湖州喜来登</t>
  </si>
  <si>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</si>
  <si>
    <r>
      <rPr>
        <sz val="9"/>
        <rFont val="微软雅黑"/>
        <charset val="134"/>
      </rPr>
      <t xml:space="preserve">公付房费
</t>
    </r>
    <r>
      <rPr>
        <b/>
        <sz val="9"/>
        <color rgb="FFFF0000"/>
        <rFont val="微软雅黑"/>
        <charset val="134"/>
      </rPr>
      <t>湖州 皇冠假日酒店</t>
    </r>
  </si>
  <si>
    <t>媒体大床房-（第一批媒体D1)-9月21日
one-bed room</t>
  </si>
  <si>
    <t>媒体大床房
(第一批媒体D2+第二批媒体D1)-9月22日
one-bed room湖景房</t>
  </si>
  <si>
    <t>媒体大床房
(第二批媒体D2+第三批媒体D1)-9月23日
one-bed room</t>
  </si>
  <si>
    <t>媒体大床房
（第三批媒体D2+第三批媒体D1)-9月24日
one-bed room</t>
  </si>
  <si>
    <t>媒体大床房
（第四批媒体D2)
one-bed room</t>
  </si>
  <si>
    <t>工作人员标间Standard room</t>
  </si>
  <si>
    <t>房内welcome package：甜点、水果等Dessert, fruit, etc</t>
  </si>
  <si>
    <t>媒体欢迎小食
welcome package</t>
  </si>
  <si>
    <t>房内
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</si>
  <si>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</si>
  <si>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第一批媒体D1-9月21日
酒店自助</t>
  </si>
  <si>
    <t>媒体晚餐</t>
  </si>
  <si>
    <t>第一批媒体D2-9月22日
广德桌餐</t>
  </si>
  <si>
    <t>媒体午餐</t>
  </si>
  <si>
    <t>第一批媒体D2-9月22日
甘溪会馆桌餐</t>
  </si>
  <si>
    <t>第一批媒体D2-9月22日
媒体晚餐</t>
  </si>
  <si>
    <t>第二批媒体D1-9月22日
酒店自助</t>
  </si>
  <si>
    <t>第二批媒体-9月23日
广德桌餐</t>
  </si>
  <si>
    <t>第二批媒体D2-9月23日
甘溪会馆桌餐</t>
  </si>
  <si>
    <t>第二批媒体D2-9月23日
媒体晚餐</t>
  </si>
  <si>
    <t>第三批媒体D1-9月23日
酒店自助</t>
  </si>
  <si>
    <t>第三批媒体-9月24日
广德桌餐</t>
  </si>
  <si>
    <t>第三批媒体D2-9月24日
甘溪会馆桌餐</t>
  </si>
  <si>
    <t>第三批媒体D2-9月24日
媒体晚餐</t>
  </si>
  <si>
    <t>第四批媒体D1-9月24日
酒店自助</t>
  </si>
  <si>
    <t>第四批媒体D2-9月25日
广德桌餐</t>
  </si>
  <si>
    <t>第四批媒体D2-9月25日
甘溪会馆</t>
  </si>
  <si>
    <t>第四批媒体D2-9月25日
媒体晚餐</t>
  </si>
  <si>
    <t>Transportation/大巴需求（根据媒体具体航班调整需求）</t>
  </si>
  <si>
    <t>媒体接机
虹桥机场-酒店
Shuttle bus</t>
  </si>
  <si>
    <t>19座考斯特（仅接机）/19 seat bus</t>
  </si>
  <si>
    <t>媒体送机
酒店-虹桥机场
Shuttle bus</t>
  </si>
  <si>
    <t>19座考斯特（仅送机）/19 seat bus</t>
  </si>
  <si>
    <t>工作人员用车
(全天）
Shuttle bus</t>
  </si>
  <si>
    <t>GL8</t>
  </si>
  <si>
    <t>酒店门口停车区 （道旗、立体字）</t>
  </si>
  <si>
    <t>需要撤出卡丁车、自行车、小火车物品
摆放立体字</t>
  </si>
  <si>
    <t>场地租赁-QA场地
Site lease</t>
  </si>
  <si>
    <t>100平米 多功能厅（9月25日）</t>
  </si>
  <si>
    <t>场地租赁
Site lease</t>
  </si>
  <si>
    <t>宴会厅-1（9月20日凌晨搭建、9月24日晚间12：00后撤）</t>
  </si>
  <si>
    <t>含一天搭建（Including one day Set-up)</t>
  </si>
  <si>
    <t>旅行社服务服务人员餐费、住宿等全费用
Travel agency meal&amp;holiday</t>
  </si>
  <si>
    <r>
      <rPr>
        <b/>
        <sz val="9"/>
        <rFont val="微软雅黑"/>
        <charset val="134"/>
      </rPr>
      <t>含旅行社全部人员住宿、通讯、餐费、接送机、交通等全部费用，不得额外增加</t>
    </r>
    <r>
      <rPr>
        <sz val="9"/>
        <rFont val="微软雅黑"/>
        <charset val="134"/>
      </rPr>
      <t xml:space="preserve">
Accommodation including all personnel of travel agency is not allowed to increase</t>
    </r>
  </si>
  <si>
    <t>About Media/媒体相关</t>
  </si>
  <si>
    <t>媒体交通费用报销 
Transportation Reimbursement</t>
  </si>
  <si>
    <t xml:space="preserve">
实报实销
Not more than 500 yuan ,Invoice reimbursement 
</t>
  </si>
  <si>
    <t>活动备用金（Standby Fee)</t>
  </si>
  <si>
    <t>广德试车场茶歇tea break</t>
  </si>
  <si>
    <r>
      <rPr>
        <sz val="9"/>
        <rFont val="微软雅黑"/>
        <charset val="134"/>
      </rPr>
      <t>总计（Net）</t>
    </r>
  </si>
  <si>
    <t>服务费</t>
  </si>
  <si>
    <t>总计（不含增值税6%）</t>
  </si>
  <si>
    <t>Event:         Cadillac RWD Sedan test drive-travel</t>
  </si>
  <si>
    <t>康辉集团北京国际会议展览有限公司</t>
  </si>
  <si>
    <t xml:space="preserve">Date:           Sep. 21-26       </t>
  </si>
  <si>
    <t>2020.9.21-26</t>
  </si>
  <si>
    <t xml:space="preserve">VENUE:        Shanghai-Huzhou-Guangde   </t>
  </si>
  <si>
    <t>凯迪拉克新美式豪华后驱轿车家族试驾</t>
  </si>
  <si>
    <t>Hotel-酒店住宿</t>
  </si>
  <si>
    <r>
      <t xml:space="preserve">公付房费
</t>
    </r>
    <r>
      <rPr>
        <b/>
        <sz val="11"/>
        <color rgb="FFFF0000"/>
        <rFont val="微软雅黑"/>
        <charset val="134"/>
      </rPr>
      <t>湖州 皇冠假日酒店</t>
    </r>
  </si>
  <si>
    <t>媒体大床房
(第一批媒体D2+第二批媒体D1)-9月22日
one-bed room</t>
  </si>
  <si>
    <t>木子山庄</t>
  </si>
  <si>
    <t>工作人员房间</t>
  </si>
  <si>
    <t>工程师午餐盒饭</t>
  </si>
  <si>
    <t>小车</t>
  </si>
  <si>
    <t>专车</t>
  </si>
  <si>
    <t>金京路-佳木斯路-常德路-湖州酒店</t>
  </si>
  <si>
    <t>酒店门口停车区 （道旗、立体字）
Parking area</t>
  </si>
  <si>
    <t>需要撤出卡丁车、自行车、小火车物品 摆放立体字</t>
  </si>
  <si>
    <t>Travel agency  fee</t>
  </si>
  <si>
    <r>
      <rPr>
        <b/>
        <sz val="11"/>
        <rFont val="微软雅黑"/>
        <charset val="134"/>
      </rPr>
      <t>含旅行社全部人员住宿、通讯、餐费、接送机、交通等全部费用，不得额外增加</t>
    </r>
    <r>
      <rPr>
        <sz val="11"/>
        <rFont val="微软雅黑"/>
        <charset val="134"/>
      </rPr>
      <t xml:space="preserve">
Accommodation including all personnel of travel agency is not allowed to increase</t>
    </r>
  </si>
  <si>
    <t xml:space="preserve">实报实销
Not more than 500 yuan ,Invoice reimbursement 
</t>
  </si>
  <si>
    <t>杂费</t>
  </si>
  <si>
    <r>
      <rPr>
        <sz val="11"/>
        <rFont val="微软雅黑"/>
        <charset val="134"/>
      </rPr>
      <t>总计（Net）</t>
    </r>
  </si>
  <si>
    <t>合同总计（不含增值税6%）</t>
  </si>
  <si>
    <t>差额</t>
  </si>
  <si>
    <t>金额</t>
  </si>
  <si>
    <t>签单人</t>
  </si>
  <si>
    <t>韩纪誉</t>
  </si>
  <si>
    <t>任立雯</t>
  </si>
  <si>
    <t>董译遥</t>
  </si>
  <si>
    <t>吴晓明</t>
  </si>
  <si>
    <t>23日中餐厅签单</t>
  </si>
  <si>
    <t>刘安宇</t>
  </si>
  <si>
    <t>邓枝军/李维新</t>
  </si>
  <si>
    <t>廉洁昊</t>
  </si>
  <si>
    <t>陈宏</t>
  </si>
  <si>
    <t>徐爽</t>
  </si>
  <si>
    <t>张晏宁</t>
  </si>
  <si>
    <t>物料快递费</t>
  </si>
  <si>
    <t>凯迪拉克新美式豪华后驱轿车家族媒体试驾房态表</t>
  </si>
  <si>
    <t>序号</t>
  </si>
  <si>
    <t>媒体-版面</t>
  </si>
  <si>
    <t>姓名</t>
  </si>
  <si>
    <t>房型</t>
  </si>
  <si>
    <t>住宿</t>
  </si>
  <si>
    <t>备注</t>
  </si>
  <si>
    <t>21日</t>
  </si>
  <si>
    <t>22日</t>
  </si>
  <si>
    <t>23日</t>
  </si>
  <si>
    <t>24日</t>
  </si>
  <si>
    <t>25日</t>
  </si>
  <si>
    <t>第一批</t>
  </si>
  <si>
    <t>汽车之家</t>
  </si>
  <si>
    <t>张云乾</t>
  </si>
  <si>
    <t>大床</t>
  </si>
  <si>
    <t>周尤</t>
  </si>
  <si>
    <t>易车</t>
  </si>
  <si>
    <t>朱永磊</t>
  </si>
  <si>
    <t>自驾往返湖州，22日不住宿</t>
  </si>
  <si>
    <t>李明源</t>
  </si>
  <si>
    <t>爱卡汽车</t>
  </si>
  <si>
    <t>单晶</t>
  </si>
  <si>
    <t>网通社</t>
  </si>
  <si>
    <t>谢庆宝</t>
  </si>
  <si>
    <t>豪车事</t>
  </si>
  <si>
    <t>郝桐</t>
  </si>
  <si>
    <t>新浪汽车</t>
  </si>
  <si>
    <t>张百川</t>
  </si>
  <si>
    <t>腾讯汽车</t>
  </si>
  <si>
    <t>高青</t>
  </si>
  <si>
    <t>搜狐汽车</t>
  </si>
  <si>
    <t>王晓磊</t>
  </si>
  <si>
    <t>网易汽车</t>
  </si>
  <si>
    <t>连莲</t>
  </si>
  <si>
    <t>李昕哲</t>
  </si>
  <si>
    <t>凤凰汽车</t>
  </si>
  <si>
    <t>房力耕</t>
  </si>
  <si>
    <t>太平洋汽车</t>
  </si>
  <si>
    <t>宋枫桦</t>
  </si>
  <si>
    <t>新车评网</t>
  </si>
  <si>
    <t>廖裕豪</t>
  </si>
  <si>
    <t>柴成超</t>
  </si>
  <si>
    <t>汽车头条</t>
  </si>
  <si>
    <t>陈卓</t>
  </si>
  <si>
    <t>懂车帝</t>
  </si>
  <si>
    <t>杨海波</t>
  </si>
  <si>
    <t>萝卜报告</t>
  </si>
  <si>
    <t>邓文</t>
  </si>
  <si>
    <t>董立彬</t>
  </si>
  <si>
    <t>汽车洋葱圈</t>
  </si>
  <si>
    <t>马尔祺</t>
  </si>
  <si>
    <t>ZAKER</t>
  </si>
  <si>
    <t>陈彦宇</t>
  </si>
  <si>
    <t>第二批</t>
  </si>
  <si>
    <t>行圆汽车</t>
  </si>
  <si>
    <t>刘林泉</t>
  </si>
  <si>
    <t>车讯网</t>
  </si>
  <si>
    <t>夏星</t>
  </si>
  <si>
    <t>吴佩频道</t>
  </si>
  <si>
    <t>容从容</t>
  </si>
  <si>
    <t>车威</t>
  </si>
  <si>
    <t>刘昊田</t>
  </si>
  <si>
    <t>曹思硕</t>
  </si>
  <si>
    <t>李楠说道</t>
  </si>
  <si>
    <t>梁冬</t>
  </si>
  <si>
    <t>刘雷</t>
  </si>
  <si>
    <t>齐宇时间</t>
  </si>
  <si>
    <t>王孟元</t>
  </si>
  <si>
    <t>买车家</t>
  </si>
  <si>
    <t>李婧雯</t>
  </si>
  <si>
    <t>徐英杰</t>
  </si>
  <si>
    <t>智选车</t>
  </si>
  <si>
    <t>朱金杰</t>
  </si>
  <si>
    <t>双簧线</t>
  </si>
  <si>
    <t>张怡</t>
  </si>
  <si>
    <t>鲸跃汽车</t>
  </si>
  <si>
    <t>苏政阳</t>
  </si>
  <si>
    <t>有车以后</t>
  </si>
  <si>
    <t>董子韬</t>
  </si>
  <si>
    <t>玩车教授/车买买</t>
  </si>
  <si>
    <t>张航</t>
  </si>
  <si>
    <t>My车轱辘/爱买车</t>
  </si>
  <si>
    <t>余家进</t>
  </si>
  <si>
    <t>Dearauto</t>
  </si>
  <si>
    <t>王灿彬</t>
  </si>
  <si>
    <t>Y车评</t>
  </si>
  <si>
    <t>任大鹏</t>
  </si>
  <si>
    <t>界面</t>
  </si>
  <si>
    <t>李文博</t>
  </si>
  <si>
    <t>自驾往返湖州，23号不住</t>
  </si>
  <si>
    <t>汽车人</t>
  </si>
  <si>
    <t>吴毓</t>
  </si>
  <si>
    <t xml:space="preserve">南哥说车 </t>
  </si>
  <si>
    <t>闫孟滢</t>
  </si>
  <si>
    <t>周悦</t>
  </si>
  <si>
    <t>第三批</t>
  </si>
  <si>
    <t>座驾</t>
  </si>
  <si>
    <t>裴雷</t>
  </si>
  <si>
    <t>汽车画刊</t>
  </si>
  <si>
    <t>张潜</t>
  </si>
  <si>
    <t>汽车族</t>
  </si>
  <si>
    <t>于文浩</t>
  </si>
  <si>
    <t>汽车之友</t>
  </si>
  <si>
    <t>王彤华</t>
  </si>
  <si>
    <t>汽车博览</t>
  </si>
  <si>
    <t>张默涵</t>
  </si>
  <si>
    <t>汽车导购</t>
  </si>
  <si>
    <t>林梁宇</t>
  </si>
  <si>
    <t>车主之友</t>
  </si>
  <si>
    <t>秘姚瑶</t>
  </si>
  <si>
    <t xml:space="preserve">汽车与运动 </t>
  </si>
  <si>
    <t>孙燕初</t>
  </si>
  <si>
    <t>轿车情报</t>
  </si>
  <si>
    <t>陈杰</t>
  </si>
  <si>
    <t>名车志</t>
  </si>
  <si>
    <t>刘涧村</t>
  </si>
  <si>
    <t>Autolab</t>
  </si>
  <si>
    <t>张涛</t>
  </si>
  <si>
    <t>AL频道</t>
  </si>
  <si>
    <t>顾孝磊</t>
  </si>
  <si>
    <t>汽车杂志（啊车）</t>
  </si>
  <si>
    <t>刘鑫</t>
  </si>
  <si>
    <t>汽车与你</t>
  </si>
  <si>
    <t>陈颖仪</t>
  </si>
  <si>
    <t>小白买车</t>
  </si>
  <si>
    <t>石罡宇</t>
  </si>
  <si>
    <t>有点车事</t>
  </si>
  <si>
    <t>罗翔宇</t>
  </si>
  <si>
    <t>无马汽车</t>
  </si>
  <si>
    <t>廖锦权</t>
  </si>
  <si>
    <t>小吕斯基</t>
  </si>
  <si>
    <t>吕鹏</t>
  </si>
  <si>
    <t>丁思文</t>
  </si>
  <si>
    <t>车动力</t>
  </si>
  <si>
    <t>刘杰</t>
  </si>
  <si>
    <t>驾仕派</t>
  </si>
  <si>
    <t>张展赫</t>
  </si>
  <si>
    <t>汽车生活</t>
  </si>
  <si>
    <t>聂祺</t>
  </si>
  <si>
    <t>第四批</t>
  </si>
  <si>
    <t>汽车电子设计</t>
  </si>
  <si>
    <t>朱玉龙</t>
  </si>
  <si>
    <t>双床</t>
  </si>
  <si>
    <t>一间房即可，25日不住</t>
  </si>
  <si>
    <t>朱通明</t>
  </si>
  <si>
    <t>邓较瘦</t>
  </si>
  <si>
    <t>邓枝泉</t>
  </si>
  <si>
    <t>小新车研</t>
  </si>
  <si>
    <t>李维新</t>
  </si>
  <si>
    <t>王晓鹏</t>
  </si>
  <si>
    <t>边开边聊的go破</t>
  </si>
  <si>
    <t>AMCC肌肉车俱乐部</t>
  </si>
  <si>
    <t>攻弯少年</t>
  </si>
  <si>
    <t>陈健</t>
  </si>
  <si>
    <t>张小瑜</t>
  </si>
  <si>
    <t>汽车之家CT4版主</t>
  </si>
  <si>
    <t>马璇</t>
  </si>
  <si>
    <t>汽车之家CT5版主</t>
  </si>
  <si>
    <t>刘子渲</t>
  </si>
  <si>
    <t>汽车之家CT6版主</t>
  </si>
  <si>
    <t>马川</t>
  </si>
  <si>
    <t>易车CT6论坛版主/CT4兼任版主</t>
  </si>
  <si>
    <t>杨增光</t>
  </si>
  <si>
    <t>李晟</t>
  </si>
  <si>
    <t>上海私家俱乐部会长</t>
  </si>
  <si>
    <t>朱迪</t>
  </si>
  <si>
    <t>CT5优质作者/论坛/B站</t>
  </si>
  <si>
    <t>苏晓春</t>
  </si>
  <si>
    <t>凯迪拉克新美式豪华后驱轿车家族媒体试驾 工作人员房态表</t>
  </si>
  <si>
    <t>19日</t>
  </si>
  <si>
    <t>20日</t>
  </si>
  <si>
    <t>三众住宿</t>
  </si>
  <si>
    <t>曹思宇</t>
  </si>
  <si>
    <t>大床房</t>
  </si>
  <si>
    <t>叶梦箫</t>
  </si>
  <si>
    <t>双床房</t>
  </si>
  <si>
    <t>竺荣明</t>
  </si>
  <si>
    <t>茅林燕</t>
  </si>
  <si>
    <t>孟倩</t>
  </si>
  <si>
    <t>李丽晶</t>
  </si>
  <si>
    <t>开签单权</t>
  </si>
  <si>
    <t>朗知住宿</t>
  </si>
  <si>
    <t>王筱璇</t>
  </si>
  <si>
    <t>孙婧雯</t>
  </si>
  <si>
    <t>崔宇菲</t>
  </si>
  <si>
    <t>兰波</t>
  </si>
  <si>
    <t>PPT工作人员住宿</t>
  </si>
  <si>
    <t>方杰</t>
  </si>
  <si>
    <t>洪文波</t>
  </si>
  <si>
    <t xml:space="preserve">Event:                 </t>
  </si>
  <si>
    <t>SGM2017成都车展&amp;凯迪拉克XT5试驾</t>
  </si>
  <si>
    <t>8月23日-27日</t>
  </si>
  <si>
    <t>项目</t>
  </si>
  <si>
    <t>规格</t>
  </si>
  <si>
    <t>单价</t>
  </si>
  <si>
    <t>次数</t>
  </si>
  <si>
    <t>数量</t>
  </si>
  <si>
    <t>合计</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</si>
  <si>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</si>
  <si>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</si>
  <si>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公付房费</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</si>
  <si>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</si>
  <si>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</si>
  <si>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</si>
  <si>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</si>
  <si>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</si>
  <si>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</si>
  <si>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</si>
  <si>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</si>
  <si>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</si>
  <si>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</si>
  <si>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rPr>
        <sz val="9"/>
        <rFont val="微软雅黑"/>
        <charset val="134"/>
      </rPr>
      <t xml:space="preserve">媒体自助餐
</t>
    </r>
    <r>
      <rPr>
        <sz val="9"/>
        <color indexed="10"/>
        <rFont val="微软雅黑"/>
        <charset val="134"/>
      </rPr>
      <t>需</t>
    </r>
    <r>
      <rPr>
        <sz val="9"/>
        <color indexed="10"/>
        <rFont val="微软雅黑"/>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</si>
  <si>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</si>
  <si>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</si>
  <si>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</si>
  <si>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</si>
  <si>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</si>
  <si>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</si>
  <si>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</si>
  <si>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</si>
  <si>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</si>
  <si>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</si>
  <si>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</si>
  <si>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</si>
  <si>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</si>
  <si>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</si>
  <si>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</si>
  <si>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</si>
  <si>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</si>
  <si>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</si>
  <si>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</si>
  <si>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</si>
  <si>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</si>
  <si>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</si>
  <si>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</si>
  <si>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</si>
  <si>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</si>
  <si>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</si>
  <si>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</si>
  <si>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</si>
  <si>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</si>
  <si>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</si>
  <si>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</si>
  <si>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</si>
  <si>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</si>
  <si>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税金</t>
  </si>
  <si>
    <r>
      <rPr>
        <b/>
        <sz val="9"/>
        <rFont val="宋体"/>
        <charset val="134"/>
      </rPr>
      <t>总计</t>
    </r>
  </si>
  <si>
    <t>Client:</t>
  </si>
  <si>
    <r>
      <rPr>
        <sz val="9"/>
        <rFont val="hyjh35j Regular"/>
        <charset val="134"/>
      </rPr>
      <t>凯迪拉克</t>
    </r>
  </si>
  <si>
    <t>To:</t>
  </si>
  <si>
    <t>Fax:</t>
  </si>
  <si>
    <t>From:</t>
  </si>
  <si>
    <t>Date:2017/12/6</t>
  </si>
  <si>
    <t>Project:</t>
  </si>
  <si>
    <t>凯迪拉克业务沟通会＋新年音乐会</t>
  </si>
  <si>
    <r>
      <rPr>
        <b/>
        <sz val="9"/>
        <color indexed="9"/>
        <rFont val="宋体"/>
        <charset val="134"/>
      </rPr>
      <t>编号</t>
    </r>
    <r>
      <rPr>
        <b/>
        <sz val="9"/>
        <color indexed="9"/>
        <rFont val="Arial"/>
        <charset val="134"/>
      </rPr>
      <t>No.</t>
    </r>
  </si>
  <si>
    <r>
      <rPr>
        <b/>
        <sz val="9"/>
        <color indexed="9"/>
        <rFont val="宋体"/>
        <charset val="134"/>
      </rPr>
      <t>项目</t>
    </r>
    <r>
      <rPr>
        <b/>
        <sz val="9"/>
        <color indexed="9"/>
        <rFont val="Arial"/>
        <charset val="134"/>
      </rPr>
      <t xml:space="preserve"> Item </t>
    </r>
  </si>
  <si>
    <r>
      <rPr>
        <b/>
        <sz val="9"/>
        <color indexed="9"/>
        <rFont val="宋体"/>
        <charset val="134"/>
      </rPr>
      <t>明细</t>
    </r>
    <r>
      <rPr>
        <b/>
        <sz val="9"/>
        <color indexed="9"/>
        <rFont val="Arial"/>
        <charset val="134"/>
      </rPr>
      <t xml:space="preserve"> Description</t>
    </r>
  </si>
  <si>
    <r>
      <rPr>
        <b/>
        <sz val="9"/>
        <color indexed="9"/>
        <rFont val="宋体"/>
        <charset val="134"/>
      </rPr>
      <t>说明</t>
    </r>
    <r>
      <rPr>
        <b/>
        <sz val="9"/>
        <color indexed="9"/>
        <rFont val="Arial"/>
        <charset val="134"/>
      </rPr>
      <t xml:space="preserve"> Remark</t>
    </r>
  </si>
  <si>
    <r>
      <rPr>
        <b/>
        <sz val="9"/>
        <color indexed="9"/>
        <rFont val="宋体"/>
        <charset val="134"/>
      </rPr>
      <t>单价</t>
    </r>
    <r>
      <rPr>
        <b/>
        <sz val="9"/>
        <color indexed="9"/>
        <rFont val="Arial"/>
        <charset val="134"/>
      </rPr>
      <t>Unit Price</t>
    </r>
  </si>
  <si>
    <r>
      <rPr>
        <b/>
        <sz val="9"/>
        <color indexed="9"/>
        <rFont val="宋体"/>
        <charset val="134"/>
      </rPr>
      <t>数目</t>
    </r>
    <r>
      <rPr>
        <b/>
        <sz val="9"/>
        <color indexed="9"/>
        <rFont val="Arial"/>
        <charset val="134"/>
      </rPr>
      <t>/</t>
    </r>
    <r>
      <rPr>
        <b/>
        <sz val="9"/>
        <color indexed="9"/>
        <rFont val="宋体"/>
        <charset val="134"/>
      </rPr>
      <t>单位</t>
    </r>
    <r>
      <rPr>
        <b/>
        <sz val="9"/>
        <color indexed="9"/>
        <rFont val="Arial"/>
        <charset val="134"/>
      </rPr>
      <t xml:space="preserve"> Qty.</t>
    </r>
  </si>
  <si>
    <r>
      <rPr>
        <b/>
        <sz val="9"/>
        <color indexed="9"/>
        <rFont val="宋体"/>
        <charset val="134"/>
      </rPr>
      <t>小计</t>
    </r>
    <r>
      <rPr>
        <b/>
        <sz val="9"/>
        <color indexed="9"/>
        <rFont val="Arial"/>
        <charset val="134"/>
      </rPr>
      <t>Total</t>
    </r>
  </si>
  <si>
    <r>
      <rPr>
        <b/>
        <sz val="9"/>
        <rFont val="Arial"/>
        <charset val="134"/>
      </rPr>
      <t xml:space="preserve"> </t>
    </r>
    <r>
      <rPr>
        <b/>
        <sz val="9"/>
        <rFont val="宋体"/>
        <charset val="134"/>
      </rPr>
      <t>交通</t>
    </r>
    <r>
      <rPr>
        <b/>
        <sz val="9"/>
        <rFont val="Arial"/>
        <charset val="134"/>
      </rPr>
      <t xml:space="preserve"> </t>
    </r>
  </si>
  <si>
    <r>
      <rPr>
        <sz val="9"/>
        <rFont val="宋体"/>
        <charset val="134"/>
      </rPr>
      <t>媒体机票</t>
    </r>
    <r>
      <rPr>
        <sz val="9"/>
        <rFont val="Arial"/>
        <charset val="134"/>
      </rPr>
      <t xml:space="preserve"> 
Media airfare </t>
    </r>
  </si>
  <si>
    <r>
      <rPr>
        <sz val="9"/>
        <rFont val="宋体"/>
        <charset val="134"/>
      </rPr>
      <t>媒体往返机票
（</t>
    </r>
    <r>
      <rPr>
        <sz val="9"/>
        <rFont val="Arial"/>
        <charset val="134"/>
      </rPr>
      <t xml:space="preserve">BJ-SH-BJ) Economy </t>
    </r>
  </si>
  <si>
    <r>
      <rPr>
        <sz val="9"/>
        <rFont val="hyjh35j Regular"/>
        <charset val="134"/>
      </rPr>
      <t>人次</t>
    </r>
  </si>
  <si>
    <r>
      <rPr>
        <sz val="9"/>
        <rFont val="宋体"/>
        <charset val="134"/>
      </rPr>
      <t>媒体往返机票
（</t>
    </r>
    <r>
      <rPr>
        <sz val="9"/>
        <rFont val="Arial"/>
        <charset val="134"/>
      </rPr>
      <t xml:space="preserve">GZ-SH-GZ) Economy </t>
    </r>
  </si>
  <si>
    <r>
      <rPr>
        <sz val="9"/>
        <rFont val="宋体"/>
        <charset val="134"/>
      </rPr>
      <t>媒体往返机票
（</t>
    </r>
    <r>
      <rPr>
        <sz val="9"/>
        <rFont val="Arial"/>
        <charset val="134"/>
      </rPr>
      <t xml:space="preserve">CD-SH-CD) Economy </t>
    </r>
  </si>
  <si>
    <r>
      <rPr>
        <sz val="9"/>
        <rFont val="宋体"/>
        <charset val="134"/>
      </rPr>
      <t>人次</t>
    </r>
  </si>
  <si>
    <r>
      <rPr>
        <sz val="9"/>
        <rFont val="宋体"/>
        <charset val="134"/>
      </rPr>
      <t>媒体往返机票
（</t>
    </r>
    <r>
      <rPr>
        <sz val="9"/>
        <rFont val="Arial"/>
        <charset val="134"/>
      </rPr>
      <t xml:space="preserve">CQ-SH-CQ) Economy </t>
    </r>
  </si>
  <si>
    <r>
      <rPr>
        <sz val="9"/>
        <rFont val="宋体"/>
        <charset val="134"/>
      </rPr>
      <t xml:space="preserve">媒体机票
</t>
    </r>
    <r>
      <rPr>
        <sz val="9"/>
        <rFont val="Arial"/>
        <charset val="134"/>
      </rPr>
      <t xml:space="preserve">Media airfare </t>
    </r>
  </si>
  <si>
    <r>
      <rPr>
        <sz val="9"/>
        <rFont val="宋体"/>
        <charset val="134"/>
      </rPr>
      <t>媒体往返机票
（</t>
    </r>
    <r>
      <rPr>
        <sz val="9"/>
        <rFont val="Arial"/>
        <charset val="134"/>
      </rPr>
      <t xml:space="preserve">CS-SH-CS) Economy </t>
    </r>
  </si>
  <si>
    <t>人次</t>
  </si>
  <si>
    <r>
      <rPr>
        <sz val="9"/>
        <rFont val="宋体"/>
        <charset val="134"/>
      </rPr>
      <t>工作人员机票</t>
    </r>
    <r>
      <rPr>
        <sz val="9"/>
        <rFont val="Arial"/>
        <charset val="134"/>
      </rPr>
      <t xml:space="preserve"> 
Media airfare </t>
    </r>
  </si>
  <si>
    <r>
      <rPr>
        <sz val="9"/>
        <rFont val="宋体"/>
        <charset val="134"/>
      </rPr>
      <t>往返机票
（</t>
    </r>
    <r>
      <rPr>
        <sz val="9"/>
        <rFont val="Arial"/>
        <charset val="134"/>
      </rPr>
      <t xml:space="preserve">BJ-SH-BJ) Economy </t>
    </r>
  </si>
  <si>
    <r>
      <rPr>
        <b/>
        <sz val="9"/>
        <color indexed="9"/>
        <rFont val="宋体"/>
        <charset val="134"/>
      </rPr>
      <t xml:space="preserve">总计
</t>
    </r>
    <r>
      <rPr>
        <b/>
        <sz val="9"/>
        <color indexed="9"/>
        <rFont val="Arial"/>
        <charset val="134"/>
      </rPr>
      <t>Grand Total</t>
    </r>
  </si>
</sst>
</file>

<file path=xl/styles.xml><?xml version="1.0" encoding="utf-8"?>
<styleSheet xmlns="http://schemas.openxmlformats.org/spreadsheetml/2006/main">
  <numFmts count="12">
    <numFmt numFmtId="176" formatCode="_ [$¥-804]* #,##0_ ;_ [$¥-804]* \-#,##0_ ;_ [$¥-804]* &quot;-&quot;??_ ;_ @_ "/>
    <numFmt numFmtId="43" formatCode="_ * #,##0.00_ ;_ * \-#,##0.00_ ;_ * &quot;-&quot;??_ ;_ @_ "/>
    <numFmt numFmtId="42" formatCode="_ &quot;￥&quot;* #,##0_ ;_ &quot;￥&quot;* \-#,##0_ ;_ &quot;￥&quot;* &quot;-&quot;_ ;_ @_ "/>
    <numFmt numFmtId="44" formatCode="_ &quot;￥&quot;* #,##0.00_ ;_ &quot;￥&quot;* \-#,##0.00_ ;_ &quot;￥&quot;* &quot;-&quot;??_ ;_ @_ "/>
    <numFmt numFmtId="177" formatCode="0_);[Red]\(0\)"/>
    <numFmt numFmtId="41" formatCode="_ * #,##0_ ;_ * \-#,##0_ ;_ * &quot;-&quot;_ ;_ @_ "/>
    <numFmt numFmtId="178" formatCode="#,##0;[Red]#,##0"/>
    <numFmt numFmtId="179" formatCode="[$¥-804]#,##0;[Red][$¥-804]#,##0"/>
    <numFmt numFmtId="180" formatCode="_ \¥* #,##0.00_ ;_ \¥* \-#,##0.00_ ;_ \¥* &quot;-&quot;??_ ;_ @_ "/>
    <numFmt numFmtId="181" formatCode="[$-409]h:mm\ AM/PM;@"/>
    <numFmt numFmtId="182" formatCode="#,##0_ "/>
    <numFmt numFmtId="183" formatCode="&quot; &quot;[$￥-804]* #,##0&quot; &quot;;&quot; &quot;[$￥-804]* &quot;-&quot;#,##0&quot; &quot;;&quot; &quot;[$￥-804]* &quot;- &quot;"/>
  </numFmts>
  <fonts count="76">
    <font>
      <sz val="12"/>
      <name val="宋体"/>
      <charset val="134"/>
    </font>
    <font>
      <sz val="9"/>
      <name val="Arial"/>
      <charset val="134"/>
    </font>
    <font>
      <b/>
      <sz val="9"/>
      <name val="Arial"/>
      <charset val="134"/>
    </font>
    <font>
      <sz val="9"/>
      <name val="微软雅黑"/>
      <charset val="134"/>
    </font>
    <font>
      <b/>
      <sz val="9"/>
      <color indexed="9"/>
      <name val="Arial"/>
      <charset val="134"/>
    </font>
    <font>
      <sz val="12"/>
      <name val="Arial"/>
      <charset val="134"/>
    </font>
    <font>
      <sz val="9"/>
      <name val="宋体"/>
      <charset val="134"/>
    </font>
    <font>
      <b/>
      <sz val="9"/>
      <name val="微软雅黑"/>
      <charset val="134"/>
    </font>
    <font>
      <b/>
      <sz val="11"/>
      <name val="微软雅黑"/>
      <charset val="134"/>
    </font>
    <font>
      <sz val="9"/>
      <color indexed="10"/>
      <name val="微软雅黑"/>
      <charset val="134"/>
    </font>
    <font>
      <sz val="9"/>
      <color indexed="8"/>
      <name val="微软雅黑"/>
      <charset val="134"/>
    </font>
    <font>
      <b/>
      <sz val="12"/>
      <color theme="1"/>
      <name val="微软雅黑"/>
      <charset val="134"/>
    </font>
    <font>
      <b/>
      <sz val="9"/>
      <color theme="0"/>
      <name val="微软雅黑"/>
      <charset val="134"/>
    </font>
    <font>
      <b/>
      <sz val="10"/>
      <color theme="0"/>
      <name val="微软雅黑"/>
      <charset val="134"/>
    </font>
    <font>
      <sz val="9"/>
      <color theme="1"/>
      <name val="微软雅黑"/>
      <charset val="134"/>
    </font>
    <font>
      <sz val="11"/>
      <color theme="1"/>
      <name val="宋体"/>
      <charset val="134"/>
      <scheme val="minor"/>
    </font>
    <font>
      <sz val="12"/>
      <name val="微软雅黑"/>
      <charset val="134"/>
    </font>
    <font>
      <sz val="11"/>
      <name val="微软雅黑"/>
      <charset val="134"/>
    </font>
    <font>
      <b/>
      <sz val="11"/>
      <color theme="0"/>
      <name val="微软雅黑"/>
      <charset val="134"/>
    </font>
    <font>
      <b/>
      <sz val="11"/>
      <color rgb="FFFF0000"/>
      <name val="微软雅黑"/>
      <charset val="134"/>
    </font>
    <font>
      <sz val="11"/>
      <color indexed="8"/>
      <name val="微软雅黑"/>
      <charset val="134"/>
    </font>
    <font>
      <b/>
      <sz val="11"/>
      <name val="微软雅黑"/>
      <charset val="134"/>
    </font>
    <font>
      <sz val="11"/>
      <color theme="0"/>
      <name val="微软雅黑"/>
      <charset val="134"/>
    </font>
    <font>
      <sz val="11"/>
      <color rgb="FFFF0000"/>
      <name val="微软雅黑"/>
      <charset val="134"/>
    </font>
    <font>
      <sz val="11"/>
      <name val="微软雅黑"/>
      <charset val="134"/>
    </font>
    <font>
      <sz val="9"/>
      <color theme="0"/>
      <name val="微软雅黑"/>
      <charset val="134"/>
    </font>
    <font>
      <sz val="9"/>
      <color rgb="FFFF0000"/>
      <name val="微软雅黑"/>
      <charset val="134"/>
    </font>
    <font>
      <b/>
      <sz val="9"/>
      <color rgb="FFFF0000"/>
      <name val="微软雅黑"/>
      <charset val="134"/>
    </font>
    <font>
      <sz val="12"/>
      <name val="Times New Roman"/>
      <charset val="134"/>
    </font>
    <font>
      <sz val="11"/>
      <color indexed="10"/>
      <name val="宋体"/>
      <charset val="134"/>
    </font>
    <font>
      <b/>
      <sz val="15"/>
      <color indexed="56"/>
      <name val="宋体"/>
      <charset val="134"/>
    </font>
    <font>
      <sz val="11"/>
      <color indexed="9"/>
      <name val="宋体"/>
      <charset val="134"/>
    </font>
    <font>
      <sz val="11"/>
      <color rgb="FF9C0006"/>
      <name val="宋体"/>
      <charset val="0"/>
      <scheme val="minor"/>
    </font>
    <font>
      <sz val="11"/>
      <color theme="1"/>
      <name val="宋体"/>
      <charset val="0"/>
      <scheme val="minor"/>
    </font>
    <font>
      <sz val="11"/>
      <color indexed="8"/>
      <name val="宋体"/>
      <charset val="134"/>
    </font>
    <font>
      <i/>
      <sz val="11"/>
      <color rgb="FF7F7F7F"/>
      <name val="宋体"/>
      <charset val="0"/>
      <scheme val="minor"/>
    </font>
    <font>
      <b/>
      <sz val="11"/>
      <color theme="3"/>
      <name val="宋体"/>
      <charset val="134"/>
      <scheme val="minor"/>
    </font>
    <font>
      <u/>
      <sz val="11"/>
      <color rgb="FF800080"/>
      <name val="宋体"/>
      <charset val="0"/>
      <scheme val="minor"/>
    </font>
    <font>
      <sz val="11"/>
      <color indexed="17"/>
      <name val="宋体"/>
      <charset val="134"/>
    </font>
    <font>
      <sz val="10"/>
      <name val="Arial"/>
      <charset val="134"/>
    </font>
    <font>
      <sz val="11"/>
      <color theme="0"/>
      <name val="宋体"/>
      <charset val="0"/>
      <scheme val="minor"/>
    </font>
    <font>
      <sz val="11"/>
      <color rgb="FFFA7D00"/>
      <name val="宋体"/>
      <charset val="0"/>
      <scheme val="minor"/>
    </font>
    <font>
      <sz val="11"/>
      <color indexed="20"/>
      <name val="宋体"/>
      <charset val="134"/>
    </font>
    <font>
      <b/>
      <sz val="11"/>
      <color indexed="56"/>
      <name val="宋体"/>
      <charset val="134"/>
    </font>
    <font>
      <b/>
      <sz val="11"/>
      <color rgb="FF3F3F3F"/>
      <name val="宋体"/>
      <charset val="0"/>
      <scheme val="minor"/>
    </font>
    <font>
      <b/>
      <sz val="15"/>
      <color theme="3"/>
      <name val="宋体"/>
      <charset val="134"/>
      <scheme val="minor"/>
    </font>
    <font>
      <b/>
      <sz val="18"/>
      <color indexed="56"/>
      <name val="宋体"/>
      <charset val="134"/>
    </font>
    <font>
      <sz val="10"/>
      <name val="宋体"/>
      <charset val="134"/>
    </font>
    <font>
      <i/>
      <sz val="11"/>
      <color indexed="23"/>
      <name val="宋体"/>
      <charset val="134"/>
    </font>
    <font>
      <b/>
      <sz val="11"/>
      <color theme="1"/>
      <name val="宋体"/>
      <charset val="0"/>
      <scheme val="minor"/>
    </font>
    <font>
      <sz val="10"/>
      <name val="Verdana"/>
      <charset val="134"/>
    </font>
    <font>
      <sz val="11"/>
      <color indexed="60"/>
      <name val="宋体"/>
      <charset val="134"/>
    </font>
    <font>
      <b/>
      <sz val="18"/>
      <color theme="3"/>
      <name val="宋体"/>
      <charset val="134"/>
      <scheme val="minor"/>
    </font>
    <font>
      <u/>
      <sz val="11"/>
      <color rgb="FF0000FF"/>
      <name val="宋体"/>
      <charset val="0"/>
      <scheme val="minor"/>
    </font>
    <font>
      <b/>
      <sz val="13"/>
      <color indexed="56"/>
      <name val="宋体"/>
      <charset val="134"/>
    </font>
    <font>
      <sz val="11"/>
      <color rgb="FF9C6500"/>
      <name val="宋体"/>
      <charset val="0"/>
      <scheme val="minor"/>
    </font>
    <font>
      <sz val="11"/>
      <color rgb="FF3F3F76"/>
      <name val="宋体"/>
      <charset val="0"/>
      <scheme val="minor"/>
    </font>
    <font>
      <b/>
      <sz val="11"/>
      <color indexed="8"/>
      <name val="宋体"/>
      <charset val="134"/>
    </font>
    <font>
      <sz val="11"/>
      <color rgb="FF006100"/>
      <name val="宋体"/>
      <charset val="0"/>
      <scheme val="minor"/>
    </font>
    <font>
      <b/>
      <sz val="11"/>
      <color indexed="63"/>
      <name val="宋体"/>
      <charset val="134"/>
    </font>
    <font>
      <b/>
      <sz val="11"/>
      <color indexed="9"/>
      <name val="宋体"/>
      <charset val="134"/>
    </font>
    <font>
      <sz val="11"/>
      <color rgb="FFFF0000"/>
      <name val="宋体"/>
      <charset val="0"/>
      <scheme val="minor"/>
    </font>
    <font>
      <b/>
      <sz val="11"/>
      <color rgb="FFFFFFFF"/>
      <name val="宋体"/>
      <charset val="0"/>
      <scheme val="minor"/>
    </font>
    <font>
      <sz val="11"/>
      <color indexed="62"/>
      <name val="宋体"/>
      <charset val="134"/>
    </font>
    <font>
      <b/>
      <sz val="13"/>
      <color theme="3"/>
      <name val="宋体"/>
      <charset val="134"/>
      <scheme val="minor"/>
    </font>
    <font>
      <b/>
      <sz val="11"/>
      <color rgb="FFFA7D00"/>
      <name val="宋体"/>
      <charset val="0"/>
      <scheme val="minor"/>
    </font>
    <font>
      <sz val="11"/>
      <color indexed="52"/>
      <name val="宋体"/>
      <charset val="134"/>
    </font>
    <font>
      <b/>
      <sz val="11"/>
      <color indexed="52"/>
      <name val="宋体"/>
      <charset val="134"/>
    </font>
    <font>
      <sz val="9"/>
      <name val="hyjh35j Regular"/>
      <charset val="134"/>
    </font>
    <font>
      <b/>
      <sz val="9"/>
      <color indexed="9"/>
      <name val="宋体"/>
      <charset val="134"/>
    </font>
    <font>
      <b/>
      <sz val="9"/>
      <name val="宋体"/>
      <charset val="134"/>
    </font>
    <font>
      <sz val="9"/>
      <name val="宋体"/>
      <charset val="134"/>
    </font>
    <font>
      <sz val="9"/>
      <name val="微软雅黑"/>
      <charset val="134"/>
    </font>
    <font>
      <sz val="9"/>
      <color indexed="10"/>
      <name val="微软雅黑"/>
      <charset val="134"/>
    </font>
    <font>
      <b/>
      <sz val="9"/>
      <color rgb="FFFF0000"/>
      <name val="微软雅黑"/>
      <charset val="134"/>
    </font>
    <font>
      <b/>
      <sz val="9"/>
      <name val="微软雅黑"/>
      <charset val="134"/>
    </font>
  </fonts>
  <fills count="68">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indexed="55"/>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indexed="22"/>
        <bgColor indexed="64"/>
      </patternFill>
    </fill>
    <fill>
      <patternFill patternType="solid">
        <fgColor indexed="47"/>
        <bgColor indexed="64"/>
      </patternFill>
    </fill>
    <fill>
      <patternFill patternType="solid">
        <fgColor indexed="10"/>
        <bgColor indexed="64"/>
      </patternFill>
    </fill>
    <fill>
      <patternFill patternType="solid">
        <fgColor theme="1" tint="0.349986266670736"/>
        <bgColor indexed="64"/>
      </patternFill>
    </fill>
    <fill>
      <patternFill patternType="solid">
        <fgColor rgb="FFC00000"/>
        <bgColor indexed="64"/>
      </patternFill>
    </fill>
    <fill>
      <patternFill patternType="solid">
        <fgColor rgb="FFFFCC99"/>
        <bgColor indexed="64"/>
      </patternFill>
    </fill>
    <fill>
      <patternFill patternType="solid">
        <fgColor rgb="FFFFFF00"/>
        <bgColor indexed="64"/>
      </patternFill>
    </fill>
    <fill>
      <patternFill patternType="solid">
        <fgColor theme="1"/>
        <bgColor indexed="64"/>
      </patternFill>
    </fill>
    <fill>
      <patternFill patternType="solid">
        <fgColor theme="1" tint="0.499984740745262"/>
        <bgColor indexed="64"/>
      </patternFill>
    </fill>
    <fill>
      <patternFill patternType="solid">
        <fgColor theme="0" tint="-0.14996795556505"/>
        <bgColor indexed="64"/>
      </patternFill>
    </fill>
    <fill>
      <patternFill patternType="solid">
        <fgColor theme="5" tint="0.399945066682943"/>
        <bgColor indexed="64"/>
      </patternFill>
    </fill>
    <fill>
      <patternFill patternType="solid">
        <fgColor indexed="26"/>
        <bgColor indexed="64"/>
      </patternFill>
    </fill>
    <fill>
      <patternFill patternType="solid">
        <fgColor indexed="62"/>
        <bgColor indexed="64"/>
      </patternFill>
    </fill>
    <fill>
      <patternFill patternType="solid">
        <fgColor rgb="FFFFC7CE"/>
        <bgColor indexed="64"/>
      </patternFill>
    </fill>
    <fill>
      <patternFill patternType="solid">
        <fgColor theme="6" tint="0.599993896298105"/>
        <bgColor indexed="64"/>
      </patternFill>
    </fill>
    <fill>
      <patternFill patternType="solid">
        <fgColor indexed="45"/>
        <bgColor indexed="64"/>
      </patternFill>
    </fill>
    <fill>
      <patternFill patternType="solid">
        <fgColor theme="9" tint="0.599993896298105"/>
        <bgColor indexed="64"/>
      </patternFill>
    </fill>
    <fill>
      <patternFill patternType="solid">
        <fgColor indexed="44"/>
        <bgColor indexed="64"/>
      </patternFill>
    </fill>
    <fill>
      <patternFill patternType="solid">
        <fgColor indexed="42"/>
        <bgColor indexed="64"/>
      </patternFill>
    </fill>
    <fill>
      <patternFill patternType="solid">
        <fgColor indexed="20"/>
        <bgColor indexed="64"/>
      </patternFill>
    </fill>
    <fill>
      <patternFill patternType="solid">
        <fgColor indexed="4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indexed="57"/>
        <bgColor indexed="64"/>
      </patternFill>
    </fill>
    <fill>
      <patternFill patternType="solid">
        <fgColor theme="4"/>
        <bgColor indexed="64"/>
      </patternFill>
    </fill>
    <fill>
      <patternFill patternType="solid">
        <fgColor theme="7"/>
        <bgColor indexed="64"/>
      </patternFill>
    </fill>
    <fill>
      <patternFill patternType="solid">
        <fgColor indexed="11"/>
        <bgColor indexed="64"/>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indexed="49"/>
        <bgColor indexed="64"/>
      </patternFill>
    </fill>
    <fill>
      <patternFill patternType="solid">
        <fgColor theme="6"/>
        <bgColor indexed="64"/>
      </patternFill>
    </fill>
    <fill>
      <patternFill patternType="solid">
        <fgColor indexed="27"/>
        <bgColor indexed="64"/>
      </patternFill>
    </fill>
    <fill>
      <patternFill patternType="solid">
        <fgColor theme="9"/>
        <bgColor indexed="64"/>
      </patternFill>
    </fill>
    <fill>
      <patternFill patternType="solid">
        <fgColor indexed="43"/>
        <bgColor indexed="64"/>
      </patternFill>
    </fill>
    <fill>
      <patternFill patternType="solid">
        <fgColor indexed="30"/>
        <bgColor indexed="64"/>
      </patternFill>
    </fill>
    <fill>
      <patternFill patternType="solid">
        <fgColor indexed="2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5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indexed="31"/>
        <bgColor indexed="64"/>
      </patternFill>
    </fill>
    <fill>
      <patternFill patternType="solid">
        <fgColor rgb="FFA5A5A5"/>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indexed="53"/>
        <bgColor indexed="64"/>
      </patternFill>
    </fill>
    <fill>
      <patternFill patternType="solid">
        <fgColor indexed="51"/>
        <bgColor indexed="64"/>
      </patternFill>
    </fill>
  </fills>
  <borders count="58">
    <border>
      <left/>
      <right/>
      <top/>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style="thin">
        <color auto="1"/>
      </bottom>
      <diagonal/>
    </border>
    <border>
      <left/>
      <right/>
      <top/>
      <bottom style="thin">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double">
        <color rgb="FFFF8001"/>
      </bottom>
      <diagonal/>
    </border>
    <border>
      <left/>
      <right/>
      <top/>
      <bottom style="medium">
        <color indexed="3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116">
    <xf numFmtId="0" fontId="0" fillId="0" borderId="0">
      <alignment vertical="center"/>
    </xf>
    <xf numFmtId="42" fontId="15" fillId="0" borderId="0" applyFont="0" applyFill="0" applyBorder="0" applyAlignment="0" applyProtection="0">
      <alignment vertical="center"/>
    </xf>
    <xf numFmtId="0" fontId="33" fillId="53" borderId="0" applyNumberFormat="0" applyBorder="0" applyAlignment="0" applyProtection="0">
      <alignment vertical="center"/>
    </xf>
    <xf numFmtId="0" fontId="56" fillId="49" borderId="51"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34" fillId="28" borderId="0" applyNumberFormat="0" applyBorder="0" applyProtection="0">
      <alignment vertical="center"/>
    </xf>
    <xf numFmtId="0" fontId="33" fillId="22" borderId="0" applyNumberFormat="0" applyBorder="0" applyAlignment="0" applyProtection="0">
      <alignment vertical="center"/>
    </xf>
    <xf numFmtId="0" fontId="32" fillId="21" borderId="0" applyNumberFormat="0" applyBorder="0" applyAlignment="0" applyProtection="0">
      <alignment vertical="center"/>
    </xf>
    <xf numFmtId="43" fontId="0" fillId="0" borderId="0" applyFont="0" applyFill="0" applyBorder="0" applyAlignment="0" applyProtection="0">
      <alignment vertical="center"/>
    </xf>
    <xf numFmtId="0" fontId="40" fillId="46" borderId="0" applyNumberFormat="0" applyBorder="0" applyAlignment="0" applyProtection="0">
      <alignment vertical="center"/>
    </xf>
    <xf numFmtId="0" fontId="53" fillId="0" borderId="0" applyNumberFormat="0" applyFill="0" applyBorder="0" applyAlignment="0" applyProtection="0">
      <alignment vertical="center"/>
    </xf>
    <xf numFmtId="9" fontId="15" fillId="0" borderId="0" applyFont="0" applyFill="0" applyBorder="0" applyAlignment="0" applyProtection="0">
      <alignment vertical="center"/>
    </xf>
    <xf numFmtId="0" fontId="37" fillId="0" borderId="0" applyNumberFormat="0" applyFill="0" applyBorder="0" applyAlignment="0" applyProtection="0">
      <alignment vertical="center"/>
    </xf>
    <xf numFmtId="0" fontId="15" fillId="38" borderId="47" applyNumberFormat="0" applyFont="0" applyAlignment="0" applyProtection="0">
      <alignment vertical="center"/>
    </xf>
    <xf numFmtId="0" fontId="40" fillId="29" borderId="0" applyNumberFormat="0" applyBorder="0" applyAlignment="0" applyProtection="0">
      <alignment vertical="center"/>
    </xf>
    <xf numFmtId="0" fontId="36"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39" fillId="0" borderId="0" applyNumberFormat="0" applyBorder="0" applyAlignment="0" applyProtection="0">
      <alignment vertical="center"/>
    </xf>
    <xf numFmtId="0" fontId="5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0" borderId="0"/>
    <xf numFmtId="0" fontId="45" fillId="0" borderId="46" applyNumberFormat="0" applyFill="0" applyAlignment="0" applyProtection="0">
      <alignment vertical="center"/>
    </xf>
    <xf numFmtId="0" fontId="64" fillId="0" borderId="46" applyNumberFormat="0" applyFill="0" applyAlignment="0" applyProtection="0">
      <alignment vertical="center"/>
    </xf>
    <xf numFmtId="0" fontId="40" fillId="50" borderId="0" applyNumberFormat="0" applyBorder="0" applyAlignment="0" applyProtection="0">
      <alignment vertical="center"/>
    </xf>
    <xf numFmtId="0" fontId="36" fillId="0" borderId="49" applyNumberFormat="0" applyFill="0" applyAlignment="0" applyProtection="0">
      <alignment vertical="center"/>
    </xf>
    <xf numFmtId="0" fontId="40" fillId="51" borderId="0" applyNumberFormat="0" applyBorder="0" applyAlignment="0" applyProtection="0">
      <alignment vertical="center"/>
    </xf>
    <xf numFmtId="0" fontId="44" fillId="35" borderId="45" applyNumberFormat="0" applyAlignment="0" applyProtection="0">
      <alignment vertical="center"/>
    </xf>
    <xf numFmtId="0" fontId="63" fillId="9" borderId="56" applyNumberFormat="0" applyProtection="0">
      <alignment vertical="center"/>
    </xf>
    <xf numFmtId="0" fontId="65" fillId="35" borderId="51" applyNumberFormat="0" applyAlignment="0" applyProtection="0">
      <alignment vertical="center"/>
    </xf>
    <xf numFmtId="0" fontId="62" fillId="57" borderId="55" applyNumberFormat="0" applyAlignment="0" applyProtection="0">
      <alignment vertical="center"/>
    </xf>
    <xf numFmtId="0" fontId="33" fillId="54" borderId="0" applyNumberFormat="0" applyBorder="0" applyAlignment="0" applyProtection="0">
      <alignment vertical="center"/>
    </xf>
    <xf numFmtId="0" fontId="40" fillId="36" borderId="0" applyNumberFormat="0" applyBorder="0" applyAlignment="0" applyProtection="0">
      <alignment vertical="center"/>
    </xf>
    <xf numFmtId="0" fontId="41" fillId="0" borderId="43" applyNumberFormat="0" applyFill="0" applyAlignment="0" applyProtection="0">
      <alignment vertical="center"/>
    </xf>
    <xf numFmtId="0" fontId="49" fillId="0" borderId="48" applyNumberFormat="0" applyFill="0" applyAlignment="0" applyProtection="0">
      <alignment vertical="center"/>
    </xf>
    <xf numFmtId="0" fontId="58" fillId="55" borderId="0" applyNumberFormat="0" applyBorder="0" applyAlignment="0" applyProtection="0">
      <alignment vertical="center"/>
    </xf>
    <xf numFmtId="0" fontId="43" fillId="0" borderId="44" applyNumberFormat="0" applyProtection="0">
      <alignment vertical="center"/>
    </xf>
    <xf numFmtId="0" fontId="55" fillId="47" borderId="0" applyNumberFormat="0" applyBorder="0" applyAlignment="0" applyProtection="0">
      <alignment vertical="center"/>
    </xf>
    <xf numFmtId="0" fontId="33" fillId="64" borderId="0" applyNumberFormat="0" applyBorder="0" applyAlignment="0" applyProtection="0">
      <alignment vertical="center"/>
    </xf>
    <xf numFmtId="0" fontId="40" fillId="32" borderId="0" applyNumberFormat="0" applyBorder="0" applyAlignment="0" applyProtection="0">
      <alignment vertical="center"/>
    </xf>
    <xf numFmtId="0" fontId="33" fillId="62" borderId="0" applyNumberFormat="0" applyBorder="0" applyAlignment="0" applyProtection="0">
      <alignment vertical="center"/>
    </xf>
    <xf numFmtId="176" fontId="0" fillId="0" borderId="0"/>
    <xf numFmtId="0" fontId="34" fillId="23" borderId="0" applyNumberFormat="0" applyBorder="0" applyProtection="0">
      <alignment vertical="center"/>
    </xf>
    <xf numFmtId="0" fontId="33" fillId="60" borderId="0" applyNumberFormat="0" applyBorder="0" applyAlignment="0" applyProtection="0">
      <alignment vertical="center"/>
    </xf>
    <xf numFmtId="0" fontId="33" fillId="65" borderId="0" applyNumberFormat="0" applyBorder="0" applyAlignment="0" applyProtection="0">
      <alignment vertical="center"/>
    </xf>
    <xf numFmtId="0" fontId="34" fillId="26" borderId="0" applyNumberFormat="0" applyBorder="0" applyProtection="0">
      <alignment vertical="center"/>
    </xf>
    <xf numFmtId="0" fontId="28" fillId="0" borderId="0" applyNumberFormat="0" applyBorder="0" applyAlignment="0" applyProtection="0">
      <alignment vertical="center"/>
    </xf>
    <xf numFmtId="0" fontId="33" fillId="58" borderId="0" applyNumberFormat="0" applyBorder="0" applyAlignment="0" applyProtection="0">
      <alignment vertical="center"/>
    </xf>
    <xf numFmtId="0" fontId="40" fillId="40" borderId="0" applyNumberFormat="0" applyBorder="0" applyAlignment="0" applyProtection="0">
      <alignment vertical="center"/>
    </xf>
    <xf numFmtId="0" fontId="40" fillId="33" borderId="0" applyNumberFormat="0" applyBorder="0" applyAlignment="0" applyProtection="0">
      <alignment vertical="center"/>
    </xf>
    <xf numFmtId="0" fontId="33" fillId="63" borderId="0" applyNumberFormat="0" applyBorder="0" applyAlignment="0" applyProtection="0">
      <alignment vertical="center"/>
    </xf>
    <xf numFmtId="0" fontId="34" fillId="41" borderId="0" applyNumberFormat="0" applyBorder="0" applyProtection="0">
      <alignment vertical="center"/>
    </xf>
    <xf numFmtId="0" fontId="33" fillId="61" borderId="0" applyNumberFormat="0" applyBorder="0" applyAlignment="0" applyProtection="0">
      <alignment vertical="center"/>
    </xf>
    <xf numFmtId="0" fontId="40" fillId="37" borderId="0" applyNumberFormat="0" applyBorder="0" applyAlignment="0" applyProtection="0">
      <alignment vertical="center"/>
    </xf>
    <xf numFmtId="0" fontId="34" fillId="9" borderId="0" applyNumberFormat="0" applyBorder="0" applyProtection="0">
      <alignment vertical="center"/>
    </xf>
    <xf numFmtId="0" fontId="33" fillId="59" borderId="0" applyNumberFormat="0" applyBorder="0" applyAlignment="0" applyProtection="0">
      <alignment vertical="center"/>
    </xf>
    <xf numFmtId="0" fontId="40" fillId="30" borderId="0" applyNumberFormat="0" applyBorder="0" applyAlignment="0" applyProtection="0">
      <alignment vertical="center"/>
    </xf>
    <xf numFmtId="0" fontId="40" fillId="42" borderId="0" applyNumberFormat="0" applyBorder="0" applyAlignment="0" applyProtection="0">
      <alignment vertical="center"/>
    </xf>
    <xf numFmtId="0" fontId="33" fillId="24" borderId="0" applyNumberFormat="0" applyBorder="0" applyAlignment="0" applyProtection="0">
      <alignment vertical="center"/>
    </xf>
    <xf numFmtId="0" fontId="40" fillId="48" borderId="0" applyNumberFormat="0" applyBorder="0" applyAlignment="0" applyProtection="0">
      <alignment vertical="center"/>
    </xf>
    <xf numFmtId="0" fontId="34" fillId="34" borderId="0" applyNumberFormat="0" applyBorder="0" applyProtection="0">
      <alignment vertical="center"/>
    </xf>
    <xf numFmtId="0" fontId="1" fillId="0" borderId="0"/>
    <xf numFmtId="0" fontId="0" fillId="0" borderId="0"/>
    <xf numFmtId="0" fontId="34" fillId="56" borderId="0" applyNumberFormat="0" applyBorder="0" applyProtection="0">
      <alignment vertical="center"/>
    </xf>
    <xf numFmtId="0" fontId="34" fillId="25" borderId="0" applyNumberFormat="0" applyBorder="0" applyProtection="0">
      <alignment vertical="center"/>
    </xf>
    <xf numFmtId="0" fontId="34" fillId="45" borderId="0" applyNumberFormat="0" applyBorder="0" applyProtection="0">
      <alignment vertical="center"/>
    </xf>
    <xf numFmtId="0" fontId="34" fillId="28" borderId="0" applyNumberFormat="0" applyBorder="0" applyProtection="0">
      <alignment vertical="center"/>
    </xf>
    <xf numFmtId="0" fontId="34" fillId="25" borderId="0" applyNumberFormat="0" applyBorder="0" applyProtection="0">
      <alignment vertical="center"/>
    </xf>
    <xf numFmtId="0" fontId="34" fillId="67" borderId="0" applyNumberFormat="0" applyBorder="0" applyProtection="0">
      <alignment vertical="center"/>
    </xf>
    <xf numFmtId="0" fontId="31" fillId="44" borderId="0" applyNumberFormat="0" applyBorder="0" applyProtection="0">
      <alignment vertical="center"/>
    </xf>
    <xf numFmtId="0" fontId="31" fillId="45" borderId="0" applyNumberFormat="0" applyBorder="0" applyProtection="0">
      <alignment vertical="center"/>
    </xf>
    <xf numFmtId="0" fontId="31" fillId="34" borderId="0" applyNumberFormat="0" applyBorder="0" applyProtection="0">
      <alignment vertical="center"/>
    </xf>
    <xf numFmtId="0" fontId="31" fillId="27" borderId="0" applyNumberFormat="0" applyBorder="0" applyProtection="0">
      <alignment vertical="center"/>
    </xf>
    <xf numFmtId="0" fontId="31" fillId="39" borderId="0" applyNumberFormat="0" applyBorder="0" applyProtection="0">
      <alignment vertical="center"/>
    </xf>
    <xf numFmtId="0" fontId="31" fillId="52" borderId="0" applyNumberFormat="0" applyBorder="0" applyProtection="0">
      <alignment vertical="center"/>
    </xf>
    <xf numFmtId="0" fontId="42" fillId="23" borderId="0" applyNumberFormat="0" applyBorder="0" applyAlignment="0" applyProtection="0">
      <alignment vertical="center"/>
    </xf>
    <xf numFmtId="0" fontId="31" fillId="20" borderId="0" applyNumberFormat="0" applyBorder="0" applyProtection="0">
      <alignment vertical="center"/>
    </xf>
    <xf numFmtId="0" fontId="31" fillId="10" borderId="0" applyNumberFormat="0" applyBorder="0" applyProtection="0">
      <alignment vertical="center"/>
    </xf>
    <xf numFmtId="0" fontId="31" fillId="31" borderId="0" applyNumberFormat="0" applyBorder="0" applyProtection="0">
      <alignment vertical="center"/>
    </xf>
    <xf numFmtId="0" fontId="31" fillId="27" borderId="0" applyNumberFormat="0" applyBorder="0" applyProtection="0">
      <alignment vertical="center"/>
    </xf>
    <xf numFmtId="0" fontId="31" fillId="39" borderId="0" applyNumberFormat="0" applyBorder="0" applyProtection="0">
      <alignment vertical="center"/>
    </xf>
    <xf numFmtId="0" fontId="31" fillId="66" borderId="0" applyNumberFormat="0" applyBorder="0" applyProtection="0">
      <alignment vertical="center"/>
    </xf>
    <xf numFmtId="0" fontId="42" fillId="23" borderId="0" applyNumberFormat="0" applyBorder="0" applyProtection="0">
      <alignment vertical="center"/>
    </xf>
    <xf numFmtId="0" fontId="67" fillId="8" borderId="56" applyNumberFormat="0" applyProtection="0">
      <alignment vertical="center"/>
    </xf>
    <xf numFmtId="0" fontId="60" fillId="4" borderId="54" applyNumberFormat="0" applyProtection="0">
      <alignment vertical="center"/>
    </xf>
    <xf numFmtId="0" fontId="42" fillId="23" borderId="0" applyNumberFormat="0" applyBorder="0" applyAlignment="0" applyProtection="0">
      <alignment vertical="center"/>
    </xf>
    <xf numFmtId="180" fontId="0" fillId="0" borderId="0" applyFont="0" applyFill="0" applyBorder="0" applyAlignment="0" applyProtection="0"/>
    <xf numFmtId="0" fontId="48" fillId="0" borderId="0" applyNumberFormat="0" applyBorder="0" applyProtection="0">
      <alignment vertical="center"/>
    </xf>
    <xf numFmtId="0" fontId="38" fillId="26" borderId="0" applyNumberFormat="0" applyBorder="0" applyProtection="0">
      <alignment vertical="center"/>
    </xf>
    <xf numFmtId="0" fontId="30" fillId="0" borderId="42" applyNumberFormat="0" applyProtection="0">
      <alignment vertical="center"/>
    </xf>
    <xf numFmtId="0" fontId="54" fillId="0" borderId="50" applyNumberFormat="0" applyProtection="0">
      <alignment vertical="center"/>
    </xf>
    <xf numFmtId="0" fontId="43" fillId="0" borderId="0" applyNumberFormat="0" applyBorder="0" applyProtection="0">
      <alignment vertical="center"/>
    </xf>
    <xf numFmtId="0" fontId="66" fillId="0" borderId="57" applyNumberFormat="0" applyProtection="0">
      <alignment vertical="center"/>
    </xf>
    <xf numFmtId="0" fontId="51" fillId="43" borderId="0" applyNumberFormat="0" applyBorder="0" applyProtection="0">
      <alignment vertical="center"/>
    </xf>
    <xf numFmtId="0" fontId="50" fillId="0" borderId="0"/>
    <xf numFmtId="176" fontId="47" fillId="0" borderId="0"/>
    <xf numFmtId="0" fontId="0" fillId="0" borderId="0">
      <alignment vertical="center"/>
    </xf>
    <xf numFmtId="179" fontId="47" fillId="0" borderId="0"/>
    <xf numFmtId="0" fontId="15" fillId="0" borderId="0"/>
    <xf numFmtId="0" fontId="0" fillId="19" borderId="41" applyNumberFormat="0" applyProtection="0">
      <alignment vertical="center"/>
    </xf>
    <xf numFmtId="0" fontId="59" fillId="8" borderId="53" applyNumberFormat="0" applyProtection="0">
      <alignment vertical="center"/>
    </xf>
    <xf numFmtId="0" fontId="39" fillId="0" borderId="0"/>
    <xf numFmtId="0" fontId="0" fillId="0" borderId="0">
      <alignment vertical="center"/>
    </xf>
    <xf numFmtId="0" fontId="46" fillId="0" borderId="0" applyNumberFormat="0" applyBorder="0" applyProtection="0">
      <alignment vertical="center"/>
    </xf>
    <xf numFmtId="0" fontId="57" fillId="0" borderId="52" applyNumberFormat="0" applyProtection="0">
      <alignment vertical="center"/>
    </xf>
    <xf numFmtId="0" fontId="29" fillId="0" borderId="0" applyNumberFormat="0" applyBorder="0" applyProtection="0">
      <alignment vertical="center"/>
    </xf>
    <xf numFmtId="176" fontId="47" fillId="0" borderId="0" applyBorder="0"/>
    <xf numFmtId="179" fontId="47" fillId="0" borderId="0"/>
    <xf numFmtId="0" fontId="50" fillId="0" borderId="0"/>
    <xf numFmtId="181" fontId="47" fillId="0" borderId="0"/>
    <xf numFmtId="0" fontId="0" fillId="0" borderId="0"/>
    <xf numFmtId="0" fontId="38" fillId="26" borderId="0" applyNumberFormat="0" applyBorder="0" applyAlignment="0" applyProtection="0">
      <alignment vertical="center"/>
    </xf>
    <xf numFmtId="0" fontId="38" fillId="26" borderId="0" applyNumberFormat="0" applyBorder="0" applyAlignment="0" applyProtection="0">
      <alignment vertical="center"/>
    </xf>
    <xf numFmtId="0" fontId="28" fillId="0" borderId="0" applyNumberFormat="0" applyBorder="0" applyAlignment="0" applyProtection="0">
      <alignment vertical="center"/>
    </xf>
    <xf numFmtId="0" fontId="28" fillId="0" borderId="0"/>
    <xf numFmtId="0" fontId="39" fillId="0" borderId="0" applyNumberFormat="0" applyBorder="0" applyAlignment="0" applyProtection="0">
      <alignment vertical="center"/>
    </xf>
  </cellStyleXfs>
  <cellXfs count="300">
    <xf numFmtId="0" fontId="0" fillId="0" borderId="0" xfId="0">
      <alignment vertical="center"/>
    </xf>
    <xf numFmtId="0" fontId="1" fillId="0" borderId="0" xfId="61" applyFont="1"/>
    <xf numFmtId="0" fontId="2" fillId="0" borderId="0" xfId="61" applyFont="1" applyAlignment="1">
      <alignment vertical="center"/>
    </xf>
    <xf numFmtId="0" fontId="2" fillId="0" borderId="0" xfId="61" applyFont="1" applyFill="1" applyAlignment="1">
      <alignment vertical="center"/>
    </xf>
    <xf numFmtId="0" fontId="1" fillId="0" borderId="0" xfId="61" applyFont="1" applyFill="1" applyAlignment="1">
      <alignment vertical="center"/>
    </xf>
    <xf numFmtId="0" fontId="1" fillId="0" borderId="0" xfId="61" applyFont="1" applyAlignment="1">
      <alignment vertical="center"/>
    </xf>
    <xf numFmtId="40" fontId="1" fillId="0" borderId="0" xfId="61" applyNumberFormat="1" applyFont="1" applyAlignment="1">
      <alignment horizontal="right" vertical="center"/>
    </xf>
    <xf numFmtId="0" fontId="1" fillId="0" borderId="0" xfId="61" applyFont="1" applyAlignment="1">
      <alignment horizontal="center" vertical="center"/>
    </xf>
    <xf numFmtId="40" fontId="1" fillId="0" borderId="0" xfId="61" applyNumberFormat="1" applyFont="1" applyBorder="1" applyAlignment="1">
      <alignment horizontal="right" vertical="center"/>
    </xf>
    <xf numFmtId="49" fontId="1" fillId="0" borderId="1" xfId="61" applyNumberFormat="1" applyFont="1" applyFill="1" applyBorder="1" applyAlignment="1">
      <alignment horizontal="left" vertical="top"/>
    </xf>
    <xf numFmtId="0" fontId="1" fillId="2" borderId="1" xfId="61" applyFont="1" applyFill="1" applyBorder="1" applyAlignment="1">
      <alignment horizontal="left" vertical="top"/>
    </xf>
    <xf numFmtId="0" fontId="1" fillId="2" borderId="1" xfId="61" applyFont="1" applyFill="1" applyBorder="1" applyAlignment="1">
      <alignment horizontal="center" vertical="top"/>
    </xf>
    <xf numFmtId="40" fontId="1" fillId="2" borderId="1" xfId="61" applyNumberFormat="1" applyFont="1" applyFill="1" applyBorder="1" applyAlignment="1">
      <alignment horizontal="right"/>
    </xf>
    <xf numFmtId="0" fontId="1" fillId="2" borderId="1" xfId="61" applyFont="1" applyFill="1" applyBorder="1" applyAlignment="1">
      <alignment horizontal="left" vertical="top" wrapText="1"/>
    </xf>
    <xf numFmtId="49" fontId="1" fillId="0" borderId="2" xfId="61" applyNumberFormat="1" applyFont="1" applyFill="1" applyBorder="1" applyAlignment="1">
      <alignment horizontal="left" vertical="top"/>
    </xf>
    <xf numFmtId="0" fontId="3" fillId="2" borderId="1" xfId="61" applyFont="1" applyFill="1" applyBorder="1" applyAlignment="1">
      <alignment horizontal="left" vertical="top"/>
    </xf>
    <xf numFmtId="40" fontId="1" fillId="2" borderId="2" xfId="61" applyNumberFormat="1" applyFont="1" applyFill="1" applyBorder="1" applyAlignment="1">
      <alignment horizontal="right"/>
    </xf>
    <xf numFmtId="0" fontId="4" fillId="3" borderId="3" xfId="0" applyFont="1" applyFill="1" applyBorder="1" applyAlignment="1">
      <alignment vertical="center"/>
    </xf>
    <xf numFmtId="0" fontId="4" fillId="3" borderId="4" xfId="0" applyFont="1" applyFill="1" applyBorder="1" applyAlignment="1">
      <alignment vertical="center"/>
    </xf>
    <xf numFmtId="40" fontId="4" fillId="3" borderId="4" xfId="9" applyNumberFormat="1" applyFont="1" applyFill="1" applyBorder="1" applyAlignment="1">
      <alignment horizontal="right" vertical="center"/>
    </xf>
    <xf numFmtId="177" fontId="4" fillId="3" borderId="4" xfId="0" applyNumberFormat="1" applyFont="1" applyFill="1" applyBorder="1" applyAlignment="1">
      <alignment vertical="center"/>
    </xf>
    <xf numFmtId="40" fontId="4" fillId="3" borderId="5" xfId="9" applyNumberFormat="1" applyFont="1" applyFill="1" applyBorder="1" applyAlignment="1">
      <alignment horizontal="right" vertical="center"/>
    </xf>
    <xf numFmtId="0" fontId="2" fillId="4" borderId="6" xfId="0" applyFont="1" applyFill="1" applyBorder="1" applyAlignment="1">
      <alignment horizontal="left" vertical="center"/>
    </xf>
    <xf numFmtId="0" fontId="2" fillId="4" borderId="1" xfId="0" applyFont="1" applyFill="1" applyBorder="1" applyAlignment="1">
      <alignment vertical="center"/>
    </xf>
    <xf numFmtId="40" fontId="2" fillId="4" borderId="7" xfId="0" applyNumberFormat="1" applyFont="1" applyFill="1" applyBorder="1" applyAlignment="1">
      <alignment horizontal="right" vertical="center"/>
    </xf>
    <xf numFmtId="0" fontId="5" fillId="0" borderId="6" xfId="0" applyFont="1" applyFill="1" applyBorder="1" applyAlignment="1">
      <alignment horizontal="center" vertical="center"/>
    </xf>
    <xf numFmtId="0" fontId="1" fillId="0" borderId="8" xfId="0" applyFont="1" applyFill="1" applyBorder="1" applyAlignment="1" applyProtection="1">
      <alignment horizontal="left" vertical="center" wrapText="1"/>
      <protection hidden="1"/>
    </xf>
    <xf numFmtId="0" fontId="1" fillId="0" borderId="8" xfId="110"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center" wrapText="1"/>
      <protection hidden="1"/>
    </xf>
    <xf numFmtId="40" fontId="1" fillId="0" borderId="8" xfId="9" applyNumberFormat="1" applyFont="1" applyFill="1" applyBorder="1" applyAlignment="1">
      <alignment horizontal="right" vertical="center"/>
    </xf>
    <xf numFmtId="0" fontId="1" fillId="0" borderId="8" xfId="0" applyFont="1" applyFill="1" applyBorder="1" applyAlignment="1">
      <alignment vertical="center"/>
    </xf>
    <xf numFmtId="0" fontId="1" fillId="0" borderId="9" xfId="0" applyFont="1" applyFill="1" applyBorder="1" applyAlignment="1">
      <alignment horizontal="center" vertical="center"/>
    </xf>
    <xf numFmtId="40" fontId="1" fillId="0" borderId="7" xfId="0" applyNumberFormat="1" applyFont="1" applyFill="1" applyBorder="1" applyAlignment="1">
      <alignment horizontal="right" vertical="center"/>
    </xf>
    <xf numFmtId="0" fontId="6" fillId="0" borderId="9" xfId="0" applyFont="1" applyFill="1" applyBorder="1" applyAlignment="1">
      <alignment horizontal="center" vertical="center"/>
    </xf>
    <xf numFmtId="0" fontId="2" fillId="5" borderId="6" xfId="0" applyFont="1" applyFill="1" applyBorder="1" applyAlignment="1">
      <alignment horizontal="left" vertical="center"/>
    </xf>
    <xf numFmtId="0" fontId="2" fillId="5" borderId="8" xfId="0" applyFont="1" applyFill="1" applyBorder="1" applyAlignment="1">
      <alignment horizontal="right" vertical="center"/>
    </xf>
    <xf numFmtId="40" fontId="2" fillId="5" borderId="7" xfId="0" applyNumberFormat="1" applyFont="1" applyFill="1" applyBorder="1" applyAlignment="1">
      <alignment horizontal="righ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40" fontId="5" fillId="0" borderId="1" xfId="0" applyNumberFormat="1" applyFont="1" applyFill="1" applyBorder="1" applyAlignment="1">
      <alignment vertical="center"/>
    </xf>
    <xf numFmtId="0" fontId="2" fillId="0" borderId="1" xfId="0" applyFont="1" applyFill="1" applyBorder="1" applyAlignment="1">
      <alignment horizontal="center" vertical="center"/>
    </xf>
    <xf numFmtId="40" fontId="5" fillId="0" borderId="7" xfId="0" applyNumberFormat="1" applyFont="1" applyFill="1" applyBorder="1" applyAlignment="1">
      <alignment vertical="center"/>
    </xf>
    <xf numFmtId="0" fontId="4" fillId="6" borderId="6" xfId="0" applyFont="1" applyFill="1" applyBorder="1" applyAlignment="1">
      <alignment horizontal="right" vertical="center" wrapText="1"/>
    </xf>
    <xf numFmtId="0" fontId="4" fillId="6" borderId="8" xfId="0" applyFont="1" applyFill="1" applyBorder="1" applyAlignment="1">
      <alignment horizontal="right" vertical="center"/>
    </xf>
    <xf numFmtId="40" fontId="4" fillId="6" borderId="7" xfId="9" applyNumberFormat="1" applyFont="1" applyFill="1" applyBorder="1" applyAlignment="1">
      <alignment horizontal="right" vertical="center"/>
    </xf>
    <xf numFmtId="0" fontId="2" fillId="0" borderId="0" xfId="61" applyFont="1" applyAlignment="1">
      <alignment horizontal="center" vertical="center"/>
    </xf>
    <xf numFmtId="0" fontId="3" fillId="2" borderId="0" xfId="0" applyFont="1" applyFill="1" applyAlignment="1">
      <alignment horizontal="center" vertical="center"/>
    </xf>
    <xf numFmtId="0" fontId="3" fillId="0" borderId="0" xfId="0" applyFont="1" applyFill="1" applyAlignment="1">
      <alignment horizontal="center" vertical="center"/>
    </xf>
    <xf numFmtId="0" fontId="1" fillId="2" borderId="0" xfId="0" applyNumberFormat="1"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horizontal="left" vertical="center"/>
    </xf>
    <xf numFmtId="182" fontId="3" fillId="2" borderId="0" xfId="0" applyNumberFormat="1" applyFont="1" applyFill="1" applyAlignment="1">
      <alignment horizontal="center" vertical="center"/>
    </xf>
    <xf numFmtId="0" fontId="3" fillId="2" borderId="0" xfId="0" applyFont="1" applyFill="1" applyAlignment="1">
      <alignment vertical="center" wrapText="1"/>
    </xf>
    <xf numFmtId="0" fontId="3" fillId="2" borderId="0" xfId="0" applyFont="1" applyFill="1">
      <alignment vertical="center"/>
    </xf>
    <xf numFmtId="0" fontId="3" fillId="7" borderId="0" xfId="0" applyFont="1" applyFill="1" applyAlignment="1">
      <alignment horizontal="center" vertical="center"/>
    </xf>
    <xf numFmtId="0" fontId="3" fillId="2" borderId="0" xfId="0" applyFont="1" applyFill="1" applyAlignment="1">
      <alignment horizontal="left" vertical="center" wrapText="1"/>
    </xf>
    <xf numFmtId="57" fontId="3" fillId="2" borderId="0" xfId="0" applyNumberFormat="1" applyFont="1" applyFill="1" applyAlignment="1">
      <alignment horizontal="left" vertical="center"/>
    </xf>
    <xf numFmtId="0" fontId="7" fillId="2" borderId="11" xfId="0" applyFont="1" applyFill="1" applyBorder="1" applyAlignment="1">
      <alignment horizontal="center" vertical="center" wrapText="1"/>
    </xf>
    <xf numFmtId="182" fontId="7" fillId="2" borderId="11" xfId="0" applyNumberFormat="1" applyFont="1" applyFill="1" applyBorder="1" applyAlignment="1">
      <alignment horizontal="center" vertical="center"/>
    </xf>
    <xf numFmtId="0" fontId="3" fillId="2" borderId="11" xfId="0" applyFont="1" applyFill="1" applyBorder="1" applyAlignment="1">
      <alignment horizontal="center" vertical="center" wrapText="1"/>
    </xf>
    <xf numFmtId="0" fontId="8" fillId="8" borderId="11" xfId="0" applyFont="1" applyFill="1" applyBorder="1" applyAlignment="1">
      <alignment horizontal="left" vertical="center" wrapText="1"/>
    </xf>
    <xf numFmtId="0" fontId="3" fillId="4"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58" fontId="3" fillId="0" borderId="11" xfId="0" applyNumberFormat="1" applyFont="1" applyFill="1" applyBorder="1" applyAlignment="1">
      <alignment horizontal="left" vertical="center" wrapText="1"/>
    </xf>
    <xf numFmtId="182" fontId="3" fillId="0" borderId="11" xfId="0" applyNumberFormat="1" applyFont="1" applyFill="1" applyBorder="1" applyAlignment="1">
      <alignment horizontal="center" vertical="center"/>
    </xf>
    <xf numFmtId="0" fontId="3" fillId="0" borderId="1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11" xfId="0" applyFont="1" applyFill="1" applyBorder="1" applyAlignment="1">
      <alignment horizontal="left" vertical="center"/>
    </xf>
    <xf numFmtId="182" fontId="9" fillId="0" borderId="11" xfId="0" applyNumberFormat="1" applyFont="1" applyFill="1" applyBorder="1" applyAlignment="1">
      <alignment horizontal="center" vertical="center"/>
    </xf>
    <xf numFmtId="0" fontId="8" fillId="4" borderId="11" xfId="0" applyFont="1" applyFill="1" applyBorder="1" applyAlignment="1">
      <alignment horizontal="left" vertical="center" wrapText="1"/>
    </xf>
    <xf numFmtId="0" fontId="3" fillId="4" borderId="11"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1" xfId="0" applyFont="1" applyFill="1" applyBorder="1" applyAlignment="1">
      <alignment horizontal="left" vertical="center" wrapText="1" readingOrder="1"/>
    </xf>
    <xf numFmtId="182" fontId="3" fillId="0" borderId="19" xfId="0" applyNumberFormat="1" applyFont="1" applyFill="1" applyBorder="1" applyAlignment="1">
      <alignment horizontal="center" vertical="center"/>
    </xf>
    <xf numFmtId="0" fontId="10" fillId="9" borderId="11" xfId="0" applyNumberFormat="1" applyFont="1" applyFill="1" applyBorder="1" applyAlignment="1">
      <alignment horizontal="center" vertical="center"/>
    </xf>
    <xf numFmtId="182" fontId="10" fillId="9" borderId="11" xfId="0" applyNumberFormat="1" applyFont="1" applyFill="1" applyBorder="1" applyAlignment="1">
      <alignment horizontal="center" vertical="center"/>
    </xf>
    <xf numFmtId="0" fontId="2" fillId="10" borderId="11" xfId="0" applyNumberFormat="1" applyFont="1" applyFill="1" applyBorder="1" applyAlignment="1">
      <alignment horizontal="center" vertical="center"/>
    </xf>
    <xf numFmtId="182" fontId="2" fillId="10" borderId="11" xfId="0" applyNumberFormat="1" applyFont="1" applyFill="1" applyBorder="1" applyAlignment="1">
      <alignment horizontal="center" vertical="center"/>
    </xf>
    <xf numFmtId="0" fontId="11" fillId="0" borderId="22" xfId="0" applyFont="1" applyFill="1" applyBorder="1" applyAlignment="1">
      <alignment horizontal="center" vertical="center"/>
    </xf>
    <xf numFmtId="0" fontId="11" fillId="0" borderId="20" xfId="0" applyFont="1" applyFill="1" applyBorder="1" applyAlignment="1">
      <alignment horizontal="center" vertical="center"/>
    </xf>
    <xf numFmtId="0" fontId="12" fillId="11" borderId="12" xfId="0" applyFont="1" applyFill="1" applyBorder="1" applyAlignment="1">
      <alignment horizontal="center" vertical="center"/>
    </xf>
    <xf numFmtId="0" fontId="12" fillId="11" borderId="18" xfId="0" applyFont="1" applyFill="1" applyBorder="1" applyAlignment="1">
      <alignment horizontal="center" vertical="center"/>
    </xf>
    <xf numFmtId="177" fontId="13" fillId="11" borderId="11" xfId="107" applyNumberFormat="1" applyFont="1" applyFill="1" applyBorder="1" applyAlignment="1">
      <alignment horizontal="center" vertical="center" wrapText="1"/>
    </xf>
    <xf numFmtId="0" fontId="12" fillId="11" borderId="16" xfId="0" applyFont="1" applyFill="1" applyBorder="1" applyAlignment="1">
      <alignment horizontal="center" vertical="center"/>
    </xf>
    <xf numFmtId="0" fontId="12" fillId="11" borderId="19" xfId="0" applyFont="1" applyFill="1" applyBorder="1" applyAlignment="1">
      <alignment horizontal="center" vertical="center"/>
    </xf>
    <xf numFmtId="0" fontId="12" fillId="11" borderId="11" xfId="0" applyFont="1" applyFill="1" applyBorder="1" applyAlignment="1">
      <alignment horizontal="center" vertical="center"/>
    </xf>
    <xf numFmtId="0" fontId="12" fillId="12" borderId="22" xfId="0" applyFont="1" applyFill="1" applyBorder="1" applyAlignment="1">
      <alignment horizontal="left" vertical="center"/>
    </xf>
    <xf numFmtId="0" fontId="12" fillId="12" borderId="20" xfId="0" applyFont="1" applyFill="1" applyBorder="1" applyAlignment="1">
      <alignment horizontal="left" vertical="center"/>
    </xf>
    <xf numFmtId="177" fontId="3" fillId="0" borderId="11" xfId="0" applyNumberFormat="1" applyFont="1" applyFill="1" applyBorder="1" applyAlignment="1">
      <alignment horizontal="center" vertical="center" wrapText="1"/>
    </xf>
    <xf numFmtId="177" fontId="3" fillId="7" borderId="11" xfId="0" applyNumberFormat="1" applyFont="1" applyFill="1" applyBorder="1" applyAlignment="1">
      <alignment horizontal="center" vertical="center" wrapText="1"/>
    </xf>
    <xf numFmtId="177" fontId="3" fillId="7" borderId="18" xfId="0" applyNumberFormat="1" applyFont="1" applyFill="1" applyBorder="1" applyAlignment="1">
      <alignment horizontal="center" vertical="center" wrapText="1"/>
    </xf>
    <xf numFmtId="177" fontId="3" fillId="7" borderId="19" xfId="0" applyNumberFormat="1" applyFont="1" applyFill="1" applyBorder="1" applyAlignment="1">
      <alignment horizontal="center" vertical="center" wrapText="1"/>
    </xf>
    <xf numFmtId="0" fontId="3" fillId="7" borderId="11" xfId="109" applyNumberFormat="1" applyFont="1" applyFill="1" applyBorder="1" applyAlignment="1">
      <alignment horizontal="center" vertical="center" wrapText="1"/>
    </xf>
    <xf numFmtId="177" fontId="3" fillId="0" borderId="18" xfId="0" applyNumberFormat="1" applyFont="1" applyFill="1" applyBorder="1" applyAlignment="1">
      <alignment horizontal="center" vertical="center" wrapText="1"/>
    </xf>
    <xf numFmtId="177" fontId="3" fillId="0" borderId="19" xfId="0" applyNumberFormat="1" applyFont="1" applyFill="1" applyBorder="1" applyAlignment="1">
      <alignment horizontal="center" vertical="center" wrapText="1"/>
    </xf>
    <xf numFmtId="183" fontId="3" fillId="7" borderId="11" xfId="0" applyNumberFormat="1" applyFont="1" applyFill="1" applyBorder="1" applyAlignment="1">
      <alignment horizontal="center" vertical="center" wrapText="1"/>
    </xf>
    <xf numFmtId="183" fontId="3" fillId="0" borderId="11" xfId="0" applyNumberFormat="1" applyFont="1" applyFill="1" applyBorder="1" applyAlignment="1">
      <alignment horizontal="center" vertical="center" wrapText="1"/>
    </xf>
    <xf numFmtId="177" fontId="3" fillId="0" borderId="11" xfId="95" applyNumberFormat="1" applyFont="1" applyFill="1" applyBorder="1" applyAlignment="1">
      <alignment horizontal="center" vertical="center" wrapText="1"/>
    </xf>
    <xf numFmtId="0" fontId="11" fillId="0" borderId="21" xfId="0" applyFont="1" applyFill="1" applyBorder="1" applyAlignment="1">
      <alignment horizontal="center" vertical="center"/>
    </xf>
    <xf numFmtId="0" fontId="12" fillId="11" borderId="11" xfId="107" applyNumberFormat="1" applyFont="1" applyFill="1" applyBorder="1" applyAlignment="1">
      <alignment horizontal="center" vertical="center" wrapText="1"/>
    </xf>
    <xf numFmtId="0" fontId="12" fillId="11" borderId="13" xfId="107" applyNumberFormat="1" applyFont="1" applyFill="1" applyBorder="1" applyAlignment="1">
      <alignment horizontal="center" vertical="center" wrapText="1"/>
    </xf>
    <xf numFmtId="0" fontId="12" fillId="12" borderId="21" xfId="0" applyFont="1" applyFill="1" applyBorder="1" applyAlignment="1">
      <alignment horizontal="left"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14" fillId="0" borderId="0" xfId="0" applyFont="1" applyFill="1" applyAlignment="1">
      <alignment vertical="center"/>
    </xf>
    <xf numFmtId="0" fontId="3" fillId="0" borderId="0" xfId="0" applyFont="1" applyFill="1" applyAlignment="1">
      <alignment vertical="center"/>
    </xf>
    <xf numFmtId="177" fontId="3" fillId="0" borderId="0" xfId="0" applyNumberFormat="1" applyFont="1" applyFill="1" applyAlignment="1"/>
    <xf numFmtId="177" fontId="3" fillId="0" borderId="0" xfId="0" applyNumberFormat="1" applyFont="1" applyFill="1" applyAlignment="1">
      <alignment horizontal="center" vertical="center"/>
    </xf>
    <xf numFmtId="0" fontId="3" fillId="7" borderId="0" xfId="0" applyFont="1" applyFill="1" applyAlignment="1">
      <alignment vertical="center"/>
    </xf>
    <xf numFmtId="177" fontId="3" fillId="7" borderId="0" xfId="0" applyNumberFormat="1" applyFont="1" applyFill="1" applyAlignment="1"/>
    <xf numFmtId="0" fontId="15" fillId="0" borderId="0" xfId="0" applyFont="1" applyFill="1" applyAlignment="1">
      <alignment horizontal="center" vertical="center"/>
    </xf>
    <xf numFmtId="0" fontId="15" fillId="0" borderId="0" xfId="0" applyFont="1" applyFill="1" applyAlignment="1">
      <alignment vertical="center"/>
    </xf>
    <xf numFmtId="0" fontId="12" fillId="12" borderId="12" xfId="0" applyFont="1" applyFill="1" applyBorder="1" applyAlignment="1">
      <alignment vertical="center"/>
    </xf>
    <xf numFmtId="0" fontId="12" fillId="12" borderId="23" xfId="0" applyFont="1" applyFill="1" applyBorder="1" applyAlignment="1">
      <alignment vertical="center"/>
    </xf>
    <xf numFmtId="177" fontId="3" fillId="0" borderId="11" xfId="107" applyNumberFormat="1" applyFont="1" applyFill="1" applyBorder="1" applyAlignment="1">
      <alignment horizontal="center" vertical="center" wrapText="1"/>
    </xf>
    <xf numFmtId="177" fontId="3" fillId="0" borderId="11" xfId="106" applyNumberFormat="1" applyFont="1" applyBorder="1" applyAlignment="1">
      <alignment horizontal="center" vertical="center" wrapText="1"/>
    </xf>
    <xf numFmtId="0" fontId="3" fillId="7" borderId="11" xfId="0" applyFont="1" applyFill="1" applyBorder="1" applyAlignment="1">
      <alignment horizontal="center" vertical="center" wrapText="1"/>
    </xf>
    <xf numFmtId="0" fontId="3" fillId="7" borderId="11" xfId="0" applyFont="1" applyFill="1" applyBorder="1" applyAlignment="1">
      <alignment horizontal="center" vertical="center"/>
    </xf>
    <xf numFmtId="177" fontId="3" fillId="7" borderId="11" xfId="41"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xf>
    <xf numFmtId="177" fontId="3" fillId="0" borderId="18" xfId="106" applyNumberFormat="1" applyFont="1" applyBorder="1" applyAlignment="1">
      <alignment horizontal="center" vertical="center" wrapText="1"/>
    </xf>
    <xf numFmtId="179" fontId="3" fillId="7" borderId="11" xfId="61" applyNumberFormat="1" applyFont="1" applyFill="1" applyBorder="1" applyAlignment="1">
      <alignment horizontal="center" vertical="center" wrapText="1"/>
    </xf>
    <xf numFmtId="179" fontId="3" fillId="0" borderId="11" xfId="61" applyNumberFormat="1" applyFont="1" applyFill="1" applyBorder="1" applyAlignment="1">
      <alignment horizontal="center" vertical="center" wrapText="1"/>
    </xf>
    <xf numFmtId="177" fontId="3" fillId="7" borderId="11" xfId="0" applyNumberFormat="1" applyFont="1" applyFill="1" applyBorder="1" applyAlignment="1">
      <alignment horizontal="center" vertical="center"/>
    </xf>
    <xf numFmtId="177" fontId="3" fillId="0" borderId="18" xfId="106" applyNumberFormat="1" applyFont="1" applyFill="1" applyBorder="1" applyAlignment="1">
      <alignment horizontal="center" vertical="center" wrapText="1"/>
    </xf>
    <xf numFmtId="177" fontId="3" fillId="0" borderId="19" xfId="106" applyNumberFormat="1" applyFont="1" applyFill="1" applyBorder="1" applyAlignment="1">
      <alignment horizontal="center" vertical="center" wrapText="1"/>
    </xf>
    <xf numFmtId="177" fontId="3" fillId="0" borderId="11" xfId="106" applyNumberFormat="1" applyFont="1" applyFill="1" applyBorder="1" applyAlignment="1">
      <alignment horizontal="center" vertical="center" wrapText="1"/>
    </xf>
    <xf numFmtId="0" fontId="12" fillId="12" borderId="13" xfId="0" applyFont="1" applyFill="1" applyBorder="1" applyAlignment="1">
      <alignment vertical="center"/>
    </xf>
    <xf numFmtId="177" fontId="3" fillId="0" borderId="11" xfId="0" applyNumberFormat="1" applyFont="1" applyFill="1" applyBorder="1" applyAlignment="1"/>
    <xf numFmtId="177" fontId="3" fillId="0" borderId="11" xfId="0" applyNumberFormat="1" applyFont="1" applyFill="1" applyBorder="1" applyAlignment="1">
      <alignment vertical="center"/>
    </xf>
    <xf numFmtId="177" fontId="3" fillId="0" borderId="18" xfId="0" applyNumberFormat="1" applyFont="1" applyFill="1" applyBorder="1" applyAlignment="1">
      <alignment horizontal="center" vertical="center"/>
    </xf>
    <xf numFmtId="177" fontId="3" fillId="0" borderId="19" xfId="0" applyNumberFormat="1" applyFont="1" applyFill="1" applyBorder="1" applyAlignment="1">
      <alignment horizontal="center" vertical="center"/>
    </xf>
    <xf numFmtId="177" fontId="3" fillId="7" borderId="18" xfId="106" applyNumberFormat="1" applyFont="1" applyFill="1" applyBorder="1" applyAlignment="1">
      <alignment horizontal="center" vertical="center" wrapText="1"/>
    </xf>
    <xf numFmtId="177" fontId="3" fillId="7" borderId="11" xfId="0" applyNumberFormat="1" applyFont="1" applyFill="1" applyBorder="1" applyAlignment="1">
      <alignment vertical="center"/>
    </xf>
    <xf numFmtId="0" fontId="16" fillId="0" borderId="11" xfId="0" applyFont="1" applyBorder="1" applyAlignment="1">
      <alignment horizontal="center" vertical="center"/>
    </xf>
    <xf numFmtId="0" fontId="17" fillId="2" borderId="0" xfId="102" applyFont="1" applyFill="1">
      <alignment vertical="center"/>
    </xf>
    <xf numFmtId="0" fontId="17" fillId="2" borderId="0" xfId="96" applyFont="1" applyFill="1" applyAlignment="1">
      <alignment horizontal="center" vertical="center"/>
    </xf>
    <xf numFmtId="0" fontId="17" fillId="0" borderId="0" xfId="96" applyFont="1" applyAlignment="1">
      <alignment horizontal="center" vertical="center"/>
    </xf>
    <xf numFmtId="0" fontId="17" fillId="0" borderId="0" xfId="102" applyFont="1" applyAlignment="1">
      <alignment horizontal="center" vertical="center"/>
    </xf>
    <xf numFmtId="0" fontId="17" fillId="2" borderId="0" xfId="102" applyFont="1" applyFill="1" applyAlignment="1">
      <alignment horizontal="center" vertical="center"/>
    </xf>
    <xf numFmtId="0" fontId="17" fillId="13" borderId="0" xfId="96" applyFont="1" applyFill="1">
      <alignment vertical="center"/>
    </xf>
    <xf numFmtId="0" fontId="17" fillId="2" borderId="0" xfId="96" applyFont="1" applyFill="1">
      <alignment vertical="center"/>
    </xf>
    <xf numFmtId="0" fontId="17" fillId="2" borderId="0" xfId="96" applyFont="1" applyFill="1" applyAlignment="1">
      <alignment horizontal="left" vertical="center"/>
    </xf>
    <xf numFmtId="182" fontId="17" fillId="2" borderId="0" xfId="96" applyNumberFormat="1" applyFont="1" applyFill="1" applyAlignment="1">
      <alignment horizontal="center" vertical="center"/>
    </xf>
    <xf numFmtId="182" fontId="17" fillId="14" borderId="0" xfId="96" applyNumberFormat="1" applyFont="1" applyFill="1" applyAlignment="1">
      <alignment horizontal="center" vertical="center"/>
    </xf>
    <xf numFmtId="0" fontId="17" fillId="2" borderId="0" xfId="96" applyFont="1" applyFill="1" applyAlignment="1">
      <alignment vertical="center" wrapText="1"/>
    </xf>
    <xf numFmtId="0" fontId="17" fillId="2" borderId="0" xfId="102" applyFont="1" applyFill="1" applyBorder="1" applyAlignment="1">
      <alignment horizontal="left" vertical="center"/>
    </xf>
    <xf numFmtId="0" fontId="17" fillId="2" borderId="0" xfId="102" applyFont="1" applyFill="1" applyBorder="1" applyAlignment="1">
      <alignment vertical="center" wrapText="1"/>
    </xf>
    <xf numFmtId="0" fontId="17" fillId="14" borderId="0" xfId="102" applyFont="1" applyFill="1" applyBorder="1" applyAlignment="1">
      <alignment vertical="center" wrapText="1"/>
    </xf>
    <xf numFmtId="0" fontId="18" fillId="15" borderId="24" xfId="96" applyFont="1" applyFill="1" applyBorder="1" applyAlignment="1">
      <alignment horizontal="center" vertical="center" wrapText="1"/>
    </xf>
    <xf numFmtId="0" fontId="18" fillId="15" borderId="19" xfId="96" applyFont="1" applyFill="1" applyBorder="1" applyAlignment="1">
      <alignment horizontal="center" vertical="center" wrapText="1"/>
    </xf>
    <xf numFmtId="182" fontId="18" fillId="15" borderId="19" xfId="96" applyNumberFormat="1" applyFont="1" applyFill="1" applyBorder="1" applyAlignment="1">
      <alignment horizontal="center" vertical="center"/>
    </xf>
    <xf numFmtId="0" fontId="8" fillId="16" borderId="25" xfId="96" applyFont="1" applyFill="1" applyBorder="1" applyAlignment="1">
      <alignment horizontal="left" vertical="center" wrapText="1"/>
    </xf>
    <xf numFmtId="0" fontId="8" fillId="16" borderId="11" xfId="96" applyFont="1" applyFill="1" applyBorder="1" applyAlignment="1">
      <alignment horizontal="left" vertical="center" wrapText="1"/>
    </xf>
    <xf numFmtId="0" fontId="8" fillId="16" borderId="22" xfId="96" applyFont="1" applyFill="1" applyBorder="1" applyAlignment="1">
      <alignment horizontal="left" vertical="center" wrapText="1"/>
    </xf>
    <xf numFmtId="0" fontId="17" fillId="0" borderId="26" xfId="96" applyFont="1" applyBorder="1" applyAlignment="1">
      <alignment horizontal="center" vertical="center" wrapText="1"/>
    </xf>
    <xf numFmtId="0" fontId="17" fillId="0" borderId="11" xfId="96" applyFont="1" applyBorder="1" applyAlignment="1">
      <alignment horizontal="center" vertical="center" wrapText="1"/>
    </xf>
    <xf numFmtId="14" fontId="17" fillId="0" borderId="11" xfId="96" applyNumberFormat="1" applyFont="1" applyBorder="1" applyAlignment="1">
      <alignment horizontal="left" vertical="center" wrapText="1"/>
    </xf>
    <xf numFmtId="182" fontId="17" fillId="0" borderId="11" xfId="96" applyNumberFormat="1" applyFont="1" applyBorder="1" applyAlignment="1">
      <alignment horizontal="center" vertical="center"/>
    </xf>
    <xf numFmtId="182" fontId="17" fillId="14" borderId="22" xfId="96" applyNumberFormat="1" applyFont="1" applyFill="1" applyBorder="1" applyAlignment="1">
      <alignment horizontal="center" vertical="center"/>
    </xf>
    <xf numFmtId="0" fontId="17" fillId="0" borderId="27" xfId="96" applyFont="1" applyBorder="1" applyAlignment="1">
      <alignment horizontal="center" vertical="center" wrapText="1"/>
    </xf>
    <xf numFmtId="14" fontId="17" fillId="17" borderId="11" xfId="96" applyNumberFormat="1" applyFont="1" applyFill="1" applyBorder="1" applyAlignment="1">
      <alignment horizontal="left" vertical="center" wrapText="1"/>
    </xf>
    <xf numFmtId="182" fontId="17" fillId="17" borderId="11" xfId="96" applyNumberFormat="1" applyFont="1" applyFill="1" applyBorder="1" applyAlignment="1">
      <alignment horizontal="center" vertical="center"/>
    </xf>
    <xf numFmtId="0" fontId="17" fillId="0" borderId="24" xfId="96" applyFont="1" applyBorder="1" applyAlignment="1">
      <alignment horizontal="center" vertical="center" wrapText="1"/>
    </xf>
    <xf numFmtId="0" fontId="19" fillId="0" borderId="11" xfId="96" applyFont="1" applyBorder="1" applyAlignment="1">
      <alignment horizontal="center" vertical="center" wrapText="1"/>
    </xf>
    <xf numFmtId="0" fontId="17" fillId="0" borderId="25" xfId="102" applyFont="1" applyBorder="1" applyAlignment="1">
      <alignment vertical="center" wrapText="1"/>
    </xf>
    <xf numFmtId="0" fontId="17" fillId="0" borderId="11" xfId="102" applyFont="1" applyBorder="1" applyAlignment="1">
      <alignment horizontal="left" vertical="center" wrapText="1"/>
    </xf>
    <xf numFmtId="58" fontId="17" fillId="0" borderId="11" xfId="102" applyNumberFormat="1" applyFont="1" applyBorder="1" applyAlignment="1">
      <alignment horizontal="left" vertical="center" wrapText="1"/>
    </xf>
    <xf numFmtId="0" fontId="17" fillId="0" borderId="25" xfId="102" applyFont="1" applyBorder="1" applyAlignment="1">
      <alignment horizontal="center" vertical="center" wrapText="1"/>
    </xf>
    <xf numFmtId="182" fontId="17" fillId="0" borderId="11" xfId="102" applyNumberFormat="1" applyFont="1" applyBorder="1" applyAlignment="1">
      <alignment horizontal="center" vertical="center"/>
    </xf>
    <xf numFmtId="0" fontId="17" fillId="0" borderId="11" xfId="102" applyFont="1" applyBorder="1" applyAlignment="1">
      <alignment horizontal="center" vertical="center"/>
    </xf>
    <xf numFmtId="182" fontId="17" fillId="14" borderId="22" xfId="102" applyNumberFormat="1" applyFont="1" applyFill="1" applyBorder="1" applyAlignment="1">
      <alignment horizontal="center" vertical="center"/>
    </xf>
    <xf numFmtId="0" fontId="8" fillId="4" borderId="25" xfId="102" applyFont="1" applyFill="1" applyBorder="1" applyAlignment="1">
      <alignment horizontal="left" vertical="center" wrapText="1"/>
    </xf>
    <xf numFmtId="0" fontId="8" fillId="4" borderId="11" xfId="102" applyFont="1" applyFill="1" applyBorder="1" applyAlignment="1">
      <alignment horizontal="left" vertical="center" wrapText="1"/>
    </xf>
    <xf numFmtId="0" fontId="17" fillId="4" borderId="11" xfId="102" applyFont="1" applyFill="1" applyBorder="1" applyAlignment="1">
      <alignment horizontal="left" vertical="center" wrapText="1"/>
    </xf>
    <xf numFmtId="0" fontId="17" fillId="0" borderId="25" xfId="96" applyFont="1" applyBorder="1" applyAlignment="1">
      <alignment horizontal="left" vertical="center" wrapText="1"/>
    </xf>
    <xf numFmtId="0" fontId="17" fillId="0" borderId="11" xfId="96" applyFont="1" applyBorder="1" applyAlignment="1">
      <alignment horizontal="left" vertical="center" wrapText="1"/>
    </xf>
    <xf numFmtId="0" fontId="17" fillId="0" borderId="11" xfId="102" applyFont="1" applyBorder="1" applyAlignment="1">
      <alignment horizontal="left" vertical="center"/>
    </xf>
    <xf numFmtId="0" fontId="17" fillId="0" borderId="28" xfId="96" applyFont="1" applyBorder="1" applyAlignment="1">
      <alignment horizontal="left" vertical="center" wrapText="1"/>
    </xf>
    <xf numFmtId="0" fontId="17" fillId="0" borderId="21" xfId="96" applyFont="1" applyBorder="1" applyAlignment="1">
      <alignment horizontal="left" vertical="center" wrapText="1"/>
    </xf>
    <xf numFmtId="14" fontId="19" fillId="0" borderId="11" xfId="96" applyNumberFormat="1" applyFont="1" applyBorder="1" applyAlignment="1">
      <alignment horizontal="left" vertical="center" wrapText="1"/>
    </xf>
    <xf numFmtId="0" fontId="17" fillId="0" borderId="11" xfId="96" applyFont="1" applyBorder="1" applyAlignment="1">
      <alignment horizontal="center" vertical="center"/>
    </xf>
    <xf numFmtId="0" fontId="8" fillId="16" borderId="25" xfId="96" applyFont="1" applyFill="1" applyBorder="1" applyAlignment="1">
      <alignment vertical="center" wrapText="1"/>
    </xf>
    <xf numFmtId="0" fontId="8" fillId="16" borderId="11" xfId="96" applyFont="1" applyFill="1" applyBorder="1" applyAlignment="1">
      <alignment vertical="center" wrapText="1"/>
    </xf>
    <xf numFmtId="0" fontId="8" fillId="14" borderId="22" xfId="96" applyFont="1" applyFill="1" applyBorder="1" applyAlignment="1">
      <alignment vertical="center" wrapText="1"/>
    </xf>
    <xf numFmtId="0" fontId="17" fillId="17" borderId="25" xfId="96" applyFont="1" applyFill="1" applyBorder="1" applyAlignment="1">
      <alignment horizontal="left" vertical="center" wrapText="1"/>
    </xf>
    <xf numFmtId="0" fontId="17" fillId="17" borderId="11" xfId="96" applyFont="1" applyFill="1" applyBorder="1" applyAlignment="1">
      <alignment horizontal="left" vertical="center" wrapText="1"/>
    </xf>
    <xf numFmtId="0" fontId="17" fillId="17" borderId="11" xfId="96" applyFont="1" applyFill="1" applyBorder="1" applyAlignment="1">
      <alignment horizontal="center" vertical="center"/>
    </xf>
    <xf numFmtId="0" fontId="17" fillId="14" borderId="22" xfId="96" applyFont="1" applyFill="1" applyBorder="1" applyAlignment="1">
      <alignment horizontal="center" vertical="center"/>
    </xf>
    <xf numFmtId="0" fontId="17" fillId="0" borderId="11" xfId="96" applyFont="1" applyBorder="1" applyAlignment="1">
      <alignment horizontal="left" vertical="center" wrapText="1" readingOrder="1"/>
    </xf>
    <xf numFmtId="0" fontId="20" fillId="9" borderId="25" xfId="96" applyFont="1" applyFill="1" applyBorder="1" applyAlignment="1">
      <alignment horizontal="center" vertical="center"/>
    </xf>
    <xf numFmtId="0" fontId="20" fillId="9" borderId="11" xfId="96" applyFont="1" applyFill="1" applyBorder="1" applyAlignment="1">
      <alignment horizontal="center" vertical="center"/>
    </xf>
    <xf numFmtId="182" fontId="20" fillId="9" borderId="11" xfId="96" applyNumberFormat="1" applyFont="1" applyFill="1" applyBorder="1" applyAlignment="1">
      <alignment horizontal="center" vertical="center"/>
    </xf>
    <xf numFmtId="182" fontId="20" fillId="14" borderId="22" xfId="96" applyNumberFormat="1" applyFont="1" applyFill="1" applyBorder="1" applyAlignment="1">
      <alignment horizontal="center" vertical="center"/>
    </xf>
    <xf numFmtId="0" fontId="20" fillId="9" borderId="25" xfId="102" applyFont="1" applyFill="1" applyBorder="1" applyAlignment="1">
      <alignment horizontal="center" vertical="center"/>
    </xf>
    <xf numFmtId="0" fontId="20" fillId="9" borderId="11" xfId="102" applyFont="1" applyFill="1" applyBorder="1" applyAlignment="1">
      <alignment horizontal="center" vertical="center"/>
    </xf>
    <xf numFmtId="178" fontId="20" fillId="9" borderId="11" xfId="96" applyNumberFormat="1" applyFont="1" applyFill="1" applyBorder="1" applyAlignment="1">
      <alignment horizontal="center" vertical="center"/>
    </xf>
    <xf numFmtId="178" fontId="20" fillId="14" borderId="22" xfId="96" applyNumberFormat="1" applyFont="1" applyFill="1" applyBorder="1" applyAlignment="1">
      <alignment horizontal="center" vertical="center"/>
    </xf>
    <xf numFmtId="0" fontId="8" fillId="18" borderId="29" xfId="102" applyFont="1" applyFill="1" applyBorder="1" applyAlignment="1">
      <alignment horizontal="center" vertical="center"/>
    </xf>
    <xf numFmtId="0" fontId="8" fillId="18" borderId="30" xfId="102" applyFont="1" applyFill="1" applyBorder="1" applyAlignment="1">
      <alignment horizontal="center" vertical="center"/>
    </xf>
    <xf numFmtId="182" fontId="8" fillId="18" borderId="30" xfId="96" applyNumberFormat="1" applyFont="1" applyFill="1" applyBorder="1" applyAlignment="1">
      <alignment horizontal="center" vertical="center"/>
    </xf>
    <xf numFmtId="182" fontId="8" fillId="14" borderId="31" xfId="96" applyNumberFormat="1" applyFont="1" applyFill="1" applyBorder="1" applyAlignment="1">
      <alignment horizontal="center" vertical="center"/>
    </xf>
    <xf numFmtId="0" fontId="21" fillId="18" borderId="29" xfId="102" applyFont="1" applyFill="1" applyBorder="1" applyAlignment="1">
      <alignment horizontal="center" vertical="center"/>
    </xf>
    <xf numFmtId="182" fontId="8" fillId="14" borderId="0" xfId="96" applyNumberFormat="1" applyFont="1" applyFill="1" applyBorder="1" applyAlignment="1">
      <alignment horizontal="center" vertical="center"/>
    </xf>
    <xf numFmtId="0" fontId="17" fillId="2" borderId="0" xfId="102" applyFont="1" applyFill="1" applyBorder="1" applyAlignment="1">
      <alignment horizontal="left" vertical="center" wrapText="1" indent="1"/>
    </xf>
    <xf numFmtId="31" fontId="17" fillId="2" borderId="0" xfId="102" applyNumberFormat="1" applyFont="1" applyFill="1" applyBorder="1" applyAlignment="1">
      <alignment horizontal="left" vertical="center" wrapText="1" indent="1"/>
    </xf>
    <xf numFmtId="0" fontId="22" fillId="15" borderId="32" xfId="96" applyFont="1" applyFill="1" applyBorder="1" applyAlignment="1">
      <alignment horizontal="center" vertical="center" wrapText="1"/>
    </xf>
    <xf numFmtId="0" fontId="8" fillId="16" borderId="33" xfId="96" applyFont="1" applyFill="1" applyBorder="1" applyAlignment="1">
      <alignment horizontal="left" vertical="center" wrapText="1"/>
    </xf>
    <xf numFmtId="0" fontId="17" fillId="0" borderId="33" xfId="102" applyFont="1" applyBorder="1" applyAlignment="1">
      <alignment horizontal="center" vertical="center" wrapText="1"/>
    </xf>
    <xf numFmtId="0" fontId="19" fillId="7" borderId="33" xfId="96" applyFont="1" applyFill="1" applyBorder="1" applyAlignment="1">
      <alignment horizontal="center" vertical="center" wrapText="1"/>
    </xf>
    <xf numFmtId="0" fontId="17" fillId="4" borderId="33" xfId="102" applyFont="1" applyFill="1" applyBorder="1" applyAlignment="1">
      <alignment horizontal="left" vertical="center" wrapText="1"/>
    </xf>
    <xf numFmtId="0" fontId="23" fillId="0" borderId="33" xfId="96" applyFont="1" applyBorder="1" applyAlignment="1">
      <alignment horizontal="center" vertical="center" wrapText="1"/>
    </xf>
    <xf numFmtId="0" fontId="8" fillId="0" borderId="33" xfId="96" applyFont="1" applyBorder="1" applyAlignment="1">
      <alignment vertical="center" wrapText="1"/>
    </xf>
    <xf numFmtId="0" fontId="23" fillId="0" borderId="33" xfId="96" applyFont="1" applyBorder="1" applyAlignment="1">
      <alignment vertical="center" wrapText="1"/>
    </xf>
    <xf numFmtId="0" fontId="17" fillId="0" borderId="33" xfId="96" applyFont="1" applyBorder="1" applyAlignment="1">
      <alignment horizontal="center" vertical="center" wrapText="1"/>
    </xf>
    <xf numFmtId="0" fontId="8" fillId="16" borderId="33" xfId="96" applyFont="1" applyFill="1" applyBorder="1" applyAlignment="1">
      <alignment vertical="center" wrapText="1"/>
    </xf>
    <xf numFmtId="0" fontId="17" fillId="0" borderId="33" xfId="96" applyFont="1" applyBorder="1" applyAlignment="1">
      <alignment horizontal="left" vertical="center" wrapText="1"/>
    </xf>
    <xf numFmtId="0" fontId="17" fillId="2" borderId="33" xfId="96" applyFont="1" applyFill="1" applyBorder="1" applyAlignment="1">
      <alignment horizontal="center" vertical="center"/>
    </xf>
    <xf numFmtId="0" fontId="17" fillId="2" borderId="34" xfId="96" applyFont="1" applyFill="1" applyBorder="1" applyAlignment="1">
      <alignment horizontal="center" vertical="center"/>
    </xf>
    <xf numFmtId="0" fontId="24" fillId="2" borderId="0" xfId="96" applyFont="1" applyFill="1" applyAlignment="1">
      <alignment vertical="center" wrapText="1"/>
    </xf>
    <xf numFmtId="0" fontId="3" fillId="2" borderId="0" xfId="102" applyFont="1" applyFill="1">
      <alignment vertical="center"/>
    </xf>
    <xf numFmtId="0" fontId="3" fillId="2" borderId="0" xfId="96" applyFont="1" applyFill="1" applyAlignment="1">
      <alignment horizontal="center" vertical="center"/>
    </xf>
    <xf numFmtId="0" fontId="3" fillId="0" borderId="0" xfId="96" applyFont="1" applyAlignment="1">
      <alignment horizontal="center" vertical="center"/>
    </xf>
    <xf numFmtId="0" fontId="3" fillId="0" borderId="0" xfId="102" applyFont="1" applyAlignment="1">
      <alignment horizontal="center" vertical="center"/>
    </xf>
    <xf numFmtId="0" fontId="3" fillId="2" borderId="0" xfId="102" applyFont="1" applyFill="1" applyAlignment="1">
      <alignment horizontal="center" vertical="center"/>
    </xf>
    <xf numFmtId="0" fontId="3" fillId="13" borderId="0" xfId="96" applyFont="1" applyFill="1">
      <alignment vertical="center"/>
    </xf>
    <xf numFmtId="0" fontId="3" fillId="2" borderId="0" xfId="96" applyFont="1" applyFill="1">
      <alignment vertical="center"/>
    </xf>
    <xf numFmtId="0" fontId="3" fillId="2" borderId="0" xfId="96" applyFont="1" applyFill="1" applyAlignment="1">
      <alignment horizontal="left" vertical="center"/>
    </xf>
    <xf numFmtId="182" fontId="3" fillId="2" borderId="0" xfId="96" applyNumberFormat="1" applyFont="1" applyFill="1" applyAlignment="1">
      <alignment horizontal="center" vertical="center"/>
    </xf>
    <xf numFmtId="0" fontId="3" fillId="2" borderId="0" xfId="96" applyFont="1" applyFill="1" applyAlignment="1">
      <alignment vertical="center" wrapText="1"/>
    </xf>
    <xf numFmtId="0" fontId="3" fillId="2" borderId="35" xfId="102" applyFont="1" applyFill="1" applyBorder="1" applyAlignment="1">
      <alignment horizontal="left" vertical="center"/>
    </xf>
    <xf numFmtId="0" fontId="3" fillId="2" borderId="36" xfId="102" applyFont="1" applyFill="1" applyBorder="1" applyAlignment="1">
      <alignment vertical="center" wrapText="1"/>
    </xf>
    <xf numFmtId="0" fontId="3" fillId="2" borderId="37" xfId="102" applyFont="1" applyFill="1" applyBorder="1" applyAlignment="1">
      <alignment vertical="center" wrapText="1"/>
    </xf>
    <xf numFmtId="0" fontId="3" fillId="2" borderId="35" xfId="102" applyFont="1" applyFill="1" applyBorder="1" applyAlignment="1">
      <alignment horizontal="left" vertical="center" wrapText="1" indent="1"/>
    </xf>
    <xf numFmtId="0" fontId="3" fillId="2" borderId="9" xfId="102" applyFont="1" applyFill="1" applyBorder="1" applyAlignment="1">
      <alignment horizontal="left" vertical="center"/>
    </xf>
    <xf numFmtId="0" fontId="3" fillId="2" borderId="35" xfId="102" applyFont="1" applyFill="1" applyBorder="1" applyAlignment="1">
      <alignment vertical="center" wrapText="1"/>
    </xf>
    <xf numFmtId="31" fontId="3" fillId="2" borderId="35" xfId="102" applyNumberFormat="1" applyFont="1" applyFill="1" applyBorder="1" applyAlignment="1">
      <alignment horizontal="left" vertical="center" wrapText="1" indent="1"/>
    </xf>
    <xf numFmtId="0" fontId="3" fillId="2" borderId="7" xfId="102" applyFont="1" applyFill="1" applyBorder="1" applyAlignment="1">
      <alignment horizontal="center" vertical="center"/>
    </xf>
    <xf numFmtId="0" fontId="3" fillId="2" borderId="8" xfId="102" applyFont="1" applyFill="1" applyBorder="1" applyAlignment="1">
      <alignment horizontal="center" vertical="center"/>
    </xf>
    <xf numFmtId="0" fontId="3" fillId="2" borderId="9" xfId="102" applyFont="1" applyFill="1" applyBorder="1" applyAlignment="1">
      <alignment horizontal="center" vertical="center"/>
    </xf>
    <xf numFmtId="0" fontId="3" fillId="2" borderId="38" xfId="102" applyFont="1" applyFill="1" applyBorder="1" applyAlignment="1">
      <alignment horizontal="left" vertical="center"/>
    </xf>
    <xf numFmtId="0" fontId="3" fillId="2" borderId="39" xfId="102" applyFont="1" applyFill="1" applyBorder="1" applyAlignment="1">
      <alignment horizontal="left" vertical="center"/>
    </xf>
    <xf numFmtId="0" fontId="3" fillId="2" borderId="0" xfId="102" applyFont="1" applyFill="1" applyAlignment="1">
      <alignment horizontal="left" vertical="center"/>
    </xf>
    <xf numFmtId="182" fontId="3" fillId="2" borderId="0" xfId="102" applyNumberFormat="1" applyFont="1" applyFill="1" applyAlignment="1">
      <alignment horizontal="center" vertical="center"/>
    </xf>
    <xf numFmtId="0" fontId="3" fillId="2" borderId="0" xfId="102" applyFont="1" applyFill="1" applyAlignment="1">
      <alignment vertical="center" wrapText="1"/>
    </xf>
    <xf numFmtId="0" fontId="12" fillId="15" borderId="11" xfId="96" applyFont="1" applyFill="1" applyBorder="1" applyAlignment="1">
      <alignment horizontal="center" vertical="center" wrapText="1"/>
    </xf>
    <xf numFmtId="182" fontId="12" fillId="15" borderId="11" xfId="96" applyNumberFormat="1" applyFont="1" applyFill="1" applyBorder="1" applyAlignment="1">
      <alignment horizontal="center" vertical="center"/>
    </xf>
    <xf numFmtId="0" fontId="25" fillId="15" borderId="11" xfId="96" applyFont="1" applyFill="1" applyBorder="1" applyAlignment="1">
      <alignment horizontal="center" vertical="center" wrapText="1"/>
    </xf>
    <xf numFmtId="0" fontId="8" fillId="16" borderId="20" xfId="96" applyFont="1" applyFill="1" applyBorder="1" applyAlignment="1">
      <alignment horizontal="left" vertical="center" wrapText="1"/>
    </xf>
    <xf numFmtId="0" fontId="8" fillId="16" borderId="21" xfId="96" applyFont="1" applyFill="1" applyBorder="1" applyAlignment="1">
      <alignment horizontal="left" vertical="center" wrapText="1"/>
    </xf>
    <xf numFmtId="0" fontId="3" fillId="0" borderId="11" xfId="96" applyFont="1" applyBorder="1" applyAlignment="1">
      <alignment horizontal="left" vertical="center" wrapText="1"/>
    </xf>
    <xf numFmtId="0" fontId="3" fillId="0" borderId="11" xfId="96" applyFont="1" applyBorder="1" applyAlignment="1">
      <alignment horizontal="center" vertical="center" wrapText="1"/>
    </xf>
    <xf numFmtId="14" fontId="3" fillId="0" borderId="11" xfId="96" applyNumberFormat="1" applyFont="1" applyBorder="1" applyAlignment="1">
      <alignment horizontal="left" vertical="center" wrapText="1"/>
    </xf>
    <xf numFmtId="182" fontId="3" fillId="0" borderId="11" xfId="96" applyNumberFormat="1" applyFont="1" applyBorder="1" applyAlignment="1">
      <alignment horizontal="center" vertical="center"/>
    </xf>
    <xf numFmtId="0" fontId="3" fillId="0" borderId="18" xfId="102" applyFont="1" applyBorder="1" applyAlignment="1">
      <alignment horizontal="center" vertical="center" wrapText="1"/>
    </xf>
    <xf numFmtId="0" fontId="3" fillId="0" borderId="40" xfId="102" applyFont="1" applyBorder="1" applyAlignment="1">
      <alignment horizontal="center" vertical="center" wrapText="1"/>
    </xf>
    <xf numFmtId="0" fontId="3" fillId="0" borderId="19" xfId="102" applyFont="1" applyBorder="1" applyAlignment="1">
      <alignment horizontal="center" vertical="center" wrapText="1"/>
    </xf>
    <xf numFmtId="14" fontId="3" fillId="7" borderId="11" xfId="96" applyNumberFormat="1" applyFont="1" applyFill="1" applyBorder="1" applyAlignment="1">
      <alignment horizontal="left" vertical="center" wrapText="1"/>
    </xf>
    <xf numFmtId="182" fontId="3" fillId="7" borderId="11" xfId="96" applyNumberFormat="1" applyFont="1" applyFill="1" applyBorder="1" applyAlignment="1">
      <alignment horizontal="center" vertical="center"/>
    </xf>
    <xf numFmtId="0" fontId="3" fillId="7" borderId="11" xfId="96" applyFont="1" applyFill="1" applyBorder="1" applyAlignment="1">
      <alignment horizontal="center" vertical="center" wrapText="1"/>
    </xf>
    <xf numFmtId="0" fontId="3" fillId="0" borderId="11" xfId="102" applyFont="1" applyBorder="1" applyAlignment="1">
      <alignment vertical="center" wrapText="1"/>
    </xf>
    <xf numFmtId="0" fontId="3" fillId="0" borderId="11" xfId="102" applyFont="1" applyBorder="1" applyAlignment="1">
      <alignment horizontal="left" vertical="center" wrapText="1"/>
    </xf>
    <xf numFmtId="58" fontId="3" fillId="0" borderId="11" xfId="102" applyNumberFormat="1" applyFont="1" applyBorder="1" applyAlignment="1">
      <alignment horizontal="left" vertical="center" wrapText="1"/>
    </xf>
    <xf numFmtId="0" fontId="3" fillId="0" borderId="11" xfId="102" applyFont="1" applyBorder="1" applyAlignment="1">
      <alignment horizontal="center" vertical="center" wrapText="1"/>
    </xf>
    <xf numFmtId="182" fontId="3" fillId="0" borderId="11" xfId="102" applyNumberFormat="1" applyFont="1" applyBorder="1" applyAlignment="1">
      <alignment horizontal="center" vertical="center"/>
    </xf>
    <xf numFmtId="0" fontId="3" fillId="0" borderId="11" xfId="102" applyFont="1" applyBorder="1" applyAlignment="1">
      <alignment horizontal="center" vertical="center"/>
    </xf>
    <xf numFmtId="0" fontId="3" fillId="4" borderId="11" xfId="102" applyFont="1" applyFill="1" applyBorder="1" applyAlignment="1">
      <alignment horizontal="left" vertical="center" wrapText="1"/>
    </xf>
    <xf numFmtId="0" fontId="3" fillId="0" borderId="11" xfId="102" applyFont="1" applyBorder="1" applyAlignment="1">
      <alignment horizontal="left" vertical="center"/>
    </xf>
    <xf numFmtId="0" fontId="26" fillId="0" borderId="11" xfId="96" applyFont="1" applyBorder="1" applyAlignment="1">
      <alignment horizontal="center" vertical="center" wrapText="1"/>
    </xf>
    <xf numFmtId="0" fontId="3" fillId="0" borderId="22" xfId="96" applyFont="1" applyBorder="1" applyAlignment="1">
      <alignment horizontal="left" vertical="center" wrapText="1"/>
    </xf>
    <xf numFmtId="0" fontId="3" fillId="0" borderId="21" xfId="96" applyFont="1" applyBorder="1" applyAlignment="1">
      <alignment horizontal="left" vertical="center" wrapText="1"/>
    </xf>
    <xf numFmtId="14" fontId="27" fillId="0" borderId="11" xfId="96" applyNumberFormat="1" applyFont="1" applyBorder="1" applyAlignment="1">
      <alignment horizontal="left" vertical="center" wrapText="1"/>
    </xf>
    <xf numFmtId="0" fontId="3" fillId="0" borderId="11" xfId="96" applyFont="1" applyBorder="1" applyAlignment="1">
      <alignment horizontal="center" vertical="center"/>
    </xf>
    <xf numFmtId="0" fontId="8" fillId="16" borderId="22" xfId="96" applyFont="1" applyFill="1" applyBorder="1" applyAlignment="1">
      <alignment vertical="center" wrapText="1"/>
    </xf>
    <xf numFmtId="0" fontId="8" fillId="16" borderId="20" xfId="96" applyFont="1" applyFill="1" applyBorder="1" applyAlignment="1">
      <alignment vertical="center" wrapText="1"/>
    </xf>
    <xf numFmtId="0" fontId="8" fillId="16" borderId="21" xfId="96" applyFont="1" applyFill="1" applyBorder="1" applyAlignment="1">
      <alignment vertical="center" wrapText="1"/>
    </xf>
    <xf numFmtId="0" fontId="3" fillId="0" borderId="18" xfId="96" applyFont="1" applyBorder="1" applyAlignment="1">
      <alignment horizontal="center" vertical="center" wrapText="1"/>
    </xf>
    <xf numFmtId="0" fontId="3" fillId="0" borderId="23" xfId="96" applyFont="1" applyBorder="1" applyAlignment="1">
      <alignment horizontal="left" vertical="center" wrapText="1"/>
    </xf>
    <xf numFmtId="0" fontId="3" fillId="0" borderId="13" xfId="96" applyFont="1" applyBorder="1" applyAlignment="1">
      <alignment horizontal="left" vertical="center" wrapText="1"/>
    </xf>
    <xf numFmtId="0" fontId="3" fillId="0" borderId="11" xfId="96" applyFont="1" applyBorder="1" applyAlignment="1">
      <alignment horizontal="left" vertical="center" wrapText="1" readingOrder="1"/>
    </xf>
    <xf numFmtId="0" fontId="3" fillId="0" borderId="20" xfId="96" applyFont="1" applyBorder="1" applyAlignment="1">
      <alignment horizontal="left" vertical="center" wrapText="1"/>
    </xf>
    <xf numFmtId="0" fontId="10" fillId="9" borderId="11" xfId="96" applyFont="1" applyFill="1" applyBorder="1" applyAlignment="1">
      <alignment horizontal="center" vertical="center"/>
    </xf>
    <xf numFmtId="182" fontId="10" fillId="9" borderId="11" xfId="96" applyNumberFormat="1" applyFont="1" applyFill="1" applyBorder="1" applyAlignment="1">
      <alignment horizontal="center" vertical="center"/>
    </xf>
    <xf numFmtId="0" fontId="3" fillId="2" borderId="18" xfId="96" applyFont="1" applyFill="1" applyBorder="1" applyAlignment="1">
      <alignment horizontal="center" vertical="center"/>
    </xf>
    <xf numFmtId="0" fontId="10" fillId="9" borderId="11" xfId="102" applyFont="1" applyFill="1" applyBorder="1" applyAlignment="1">
      <alignment horizontal="center" vertical="center"/>
    </xf>
    <xf numFmtId="178" fontId="10" fillId="9" borderId="11" xfId="96" applyNumberFormat="1" applyFont="1" applyFill="1" applyBorder="1" applyAlignment="1">
      <alignment horizontal="center" vertical="center"/>
    </xf>
    <xf numFmtId="0" fontId="3" fillId="2" borderId="40" xfId="96" applyFont="1" applyFill="1" applyBorder="1" applyAlignment="1">
      <alignment horizontal="center" vertical="center"/>
    </xf>
    <xf numFmtId="0" fontId="7" fillId="18" borderId="11" xfId="102" applyFont="1" applyFill="1" applyBorder="1" applyAlignment="1">
      <alignment horizontal="center" vertical="center"/>
    </xf>
    <xf numFmtId="182" fontId="7" fillId="18" borderId="11" xfId="96" applyNumberFormat="1" applyFont="1" applyFill="1" applyBorder="1" applyAlignment="1">
      <alignment horizontal="center" vertical="center"/>
    </xf>
    <xf numFmtId="0" fontId="3" fillId="2" borderId="19" xfId="96" applyFont="1" applyFill="1" applyBorder="1" applyAlignment="1">
      <alignment horizontal="center" vertical="center"/>
    </xf>
    <xf numFmtId="177" fontId="3" fillId="0" borderId="11" xfId="106" applyNumberFormat="1" applyFont="1" applyBorder="1" applyAlignment="1" quotePrefix="1">
      <alignment horizontal="center" vertical="center" wrapText="1"/>
    </xf>
    <xf numFmtId="177" fontId="3" fillId="0" borderId="18" xfId="106" applyNumberFormat="1" applyFont="1" applyBorder="1" applyAlignment="1" quotePrefix="1">
      <alignment horizontal="center" vertical="center" wrapText="1"/>
    </xf>
    <xf numFmtId="177" fontId="3" fillId="0" borderId="18" xfId="106" applyNumberFormat="1" applyFont="1" applyFill="1" applyBorder="1" applyAlignment="1" quotePrefix="1">
      <alignment horizontal="center" vertical="center" wrapText="1"/>
    </xf>
    <xf numFmtId="177" fontId="3" fillId="0" borderId="11" xfId="106" applyNumberFormat="1" applyFont="1" applyFill="1" applyBorder="1" applyAlignment="1" quotePrefix="1">
      <alignment horizontal="center" vertical="center" wrapText="1"/>
    </xf>
  </cellXfs>
  <cellStyles count="116">
    <cellStyle name="常规" xfId="0" builtinId="0"/>
    <cellStyle name="货币[0]" xfId="1" builtinId="7"/>
    <cellStyle name="20% - 强调文字颜色 3" xfId="2" builtinId="38"/>
    <cellStyle name="输入" xfId="3" builtinId="20"/>
    <cellStyle name="货币" xfId="4" builtinId="4"/>
    <cellStyle name="千位分隔[0]" xfId="5" builtinId="6"/>
    <cellStyle name="20% - Accent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0,0_x000d__x000d_NA_x000d__x000d_"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Input"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Heading 3" xfId="36"/>
    <cellStyle name="适中" xfId="37" builtinId="28"/>
    <cellStyle name="20% - 强调文字颜色 5" xfId="38" builtinId="46"/>
    <cellStyle name="强调文字颜色 1" xfId="39" builtinId="29"/>
    <cellStyle name="20% - 强调文字颜色 1" xfId="40" builtinId="30"/>
    <cellStyle name="0,0_x000a__x000a_NA_x000a__x000a_ 2 10 2" xfId="41"/>
    <cellStyle name="20% - Accent2" xfId="42"/>
    <cellStyle name="40% - 强调文字颜色 1" xfId="43" builtinId="31"/>
    <cellStyle name="20% - 强调文字颜色 2" xfId="44" builtinId="34"/>
    <cellStyle name="20% - Accent3" xfId="45"/>
    <cellStyle name="0,0_x005f_x000d__x005f_x000a_NA_x005f_x000d__x005f_x000a_" xfId="46"/>
    <cellStyle name="40% - 强调文字颜色 2" xfId="47" builtinId="35"/>
    <cellStyle name="强调文字颜色 3" xfId="48" builtinId="37"/>
    <cellStyle name="强调文字颜色 4" xfId="49" builtinId="41"/>
    <cellStyle name="20% - 强调文字颜色 4" xfId="50" builtinId="42"/>
    <cellStyle name="20% - Accent5" xfId="51"/>
    <cellStyle name="40% - 强调文字颜色 4" xfId="52" builtinId="43"/>
    <cellStyle name="强调文字颜色 5" xfId="53" builtinId="45"/>
    <cellStyle name="20% - Accent6" xfId="54"/>
    <cellStyle name="40% - 强调文字颜色 5" xfId="55" builtinId="47"/>
    <cellStyle name="60% - 强调文字颜色 5" xfId="56" builtinId="48"/>
    <cellStyle name="强调文字颜色 6" xfId="57" builtinId="49"/>
    <cellStyle name="40% - 强调文字颜色 6" xfId="58" builtinId="51"/>
    <cellStyle name="60% - 强调文字颜色 6" xfId="59" builtinId="52"/>
    <cellStyle name="40% - Accent3" xfId="60"/>
    <cellStyle name="0,0_x000a__x000a_NA_x000a__x000a_" xfId="61"/>
    <cellStyle name="0,0_x000d__x000a_NA_x000d__x000a_ 2" xfId="62"/>
    <cellStyle name="20% - Accent1" xfId="63"/>
    <cellStyle name="40% - Accent1" xfId="64"/>
    <cellStyle name="40% - Accent2" xfId="65"/>
    <cellStyle name="40% - Accent4" xfId="66"/>
    <cellStyle name="40% - Accent5" xfId="67"/>
    <cellStyle name="40% - Accent6" xfId="68"/>
    <cellStyle name="60% - Accent1" xfId="69"/>
    <cellStyle name="60% - Accent2" xfId="70"/>
    <cellStyle name="60% - Accent3" xfId="71"/>
    <cellStyle name="60% - Accent4" xfId="72"/>
    <cellStyle name="60% - Accent5" xfId="73"/>
    <cellStyle name="60% - Accent6" xfId="74"/>
    <cellStyle name="差_ATSL试驾活动" xfId="75"/>
    <cellStyle name="Accent1" xfId="76"/>
    <cellStyle name="Accent2" xfId="77"/>
    <cellStyle name="Accent3" xfId="78"/>
    <cellStyle name="Accent4" xfId="79"/>
    <cellStyle name="Accent5" xfId="80"/>
    <cellStyle name="Accent6" xfId="81"/>
    <cellStyle name="Bad" xfId="82"/>
    <cellStyle name="Calculation" xfId="83"/>
    <cellStyle name="Check Cell" xfId="84"/>
    <cellStyle name="差_Copy of Copy of ATSL上市发布会+试驾 旅行社SOW (第三轮）" xfId="85"/>
    <cellStyle name="Currency 2" xfId="86"/>
    <cellStyle name="Explanatory Text" xfId="87"/>
    <cellStyle name="Good" xfId="88"/>
    <cellStyle name="Heading 1" xfId="89"/>
    <cellStyle name="Heading 2" xfId="90"/>
    <cellStyle name="Heading 4" xfId="91"/>
    <cellStyle name="Linked Cell" xfId="92"/>
    <cellStyle name="Neutral" xfId="93"/>
    <cellStyle name="Normal 2" xfId="94"/>
    <cellStyle name="Normal 2 8" xfId="95"/>
    <cellStyle name="Normal 3" xfId="96"/>
    <cellStyle name="Normal 4" xfId="97"/>
    <cellStyle name="Normal 5" xfId="98"/>
    <cellStyle name="Note" xfId="99"/>
    <cellStyle name="Output" xfId="100"/>
    <cellStyle name="Standard_budget BMW Deal…ng 20070530.xls" xfId="101"/>
    <cellStyle name="常规 2" xfId="102"/>
    <cellStyle name="Title" xfId="103"/>
    <cellStyle name="Total" xfId="104"/>
    <cellStyle name="Warning Text" xfId="105"/>
    <cellStyle name="常规 10 10 2" xfId="106"/>
    <cellStyle name="常规 2 15" xfId="107"/>
    <cellStyle name="常规 3" xfId="108"/>
    <cellStyle name="常规 5 16" xfId="109"/>
    <cellStyle name="常规_Sheet1" xfId="110"/>
    <cellStyle name="好_ATSL试驾活动" xfId="111"/>
    <cellStyle name="好_Copy of Copy of ATSL上市发布会+试驾 旅行社SOW (第三轮）" xfId="112"/>
    <cellStyle name="样式 1" xfId="113"/>
    <cellStyle name="样式 1 2" xfId="114"/>
    <cellStyle name="一般_Sheet1" xfId="11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view="pageBreakPreview" zoomScaleNormal="84" zoomScaleSheetLayoutView="100" topLeftCell="A37" workbookViewId="0">
      <selection activeCell="G42" sqref="G42"/>
    </sheetView>
  </sheetViews>
  <sheetFormatPr defaultColWidth="19.6416666666667" defaultRowHeight="14.25" outlineLevelCol="7"/>
  <cols>
    <col min="1" max="1" width="66" style="236" customWidth="1"/>
    <col min="2" max="2" width="22.5" style="237" customWidth="1"/>
    <col min="3" max="3" width="40.3583333333333" style="237" customWidth="1"/>
    <col min="4" max="7" width="12.1416666666667" style="238" customWidth="1"/>
    <col min="8" max="8" width="65" style="239" customWidth="1"/>
    <col min="9" max="16384" width="19.6416666666667" style="236"/>
  </cols>
  <sheetData>
    <row r="1" s="230" customFormat="1" ht="32.15" customHeight="1" spans="1:8">
      <c r="A1" s="240" t="s">
        <v>0</v>
      </c>
      <c r="B1" s="241"/>
      <c r="C1" s="242"/>
      <c r="D1" s="242"/>
      <c r="E1" s="242"/>
      <c r="F1" s="242"/>
      <c r="G1" s="242"/>
      <c r="H1" s="243"/>
    </row>
    <row r="2" s="230" customFormat="1" spans="1:8">
      <c r="A2" s="244" t="s">
        <v>1</v>
      </c>
      <c r="B2" s="245"/>
      <c r="C2" s="245"/>
      <c r="D2" s="245"/>
      <c r="E2" s="245"/>
      <c r="F2" s="245"/>
      <c r="G2" s="245"/>
      <c r="H2" s="246"/>
    </row>
    <row r="3" s="230" customFormat="1" spans="1:8">
      <c r="A3" s="244" t="s">
        <v>2</v>
      </c>
      <c r="B3" s="245"/>
      <c r="C3" s="245"/>
      <c r="D3" s="245"/>
      <c r="E3" s="245"/>
      <c r="F3" s="245"/>
      <c r="G3" s="245"/>
      <c r="H3" s="243"/>
    </row>
    <row r="4" s="230" customFormat="1" ht="9.75" customHeight="1" spans="1:8">
      <c r="A4" s="244" t="s">
        <v>3</v>
      </c>
      <c r="B4" s="247"/>
      <c r="C4" s="248"/>
      <c r="D4" s="248"/>
      <c r="E4" s="248"/>
      <c r="F4" s="248"/>
      <c r="G4" s="248"/>
      <c r="H4" s="249"/>
    </row>
    <row r="5" s="230" customFormat="1" spans="1:8">
      <c r="A5" s="250" t="s">
        <v>4</v>
      </c>
      <c r="B5" s="251"/>
      <c r="C5" s="252"/>
      <c r="D5" s="253"/>
      <c r="E5" s="253"/>
      <c r="F5" s="253"/>
      <c r="G5" s="253"/>
      <c r="H5" s="254"/>
    </row>
    <row r="6" s="231" customFormat="1" spans="1:8">
      <c r="A6" s="255" t="s">
        <v>5</v>
      </c>
      <c r="B6" s="255"/>
      <c r="C6" s="255" t="s">
        <v>6</v>
      </c>
      <c r="D6" s="256" t="s">
        <v>7</v>
      </c>
      <c r="E6" s="256" t="s">
        <v>8</v>
      </c>
      <c r="F6" s="256" t="s">
        <v>9</v>
      </c>
      <c r="G6" s="256" t="s">
        <v>10</v>
      </c>
      <c r="H6" s="257" t="s">
        <v>11</v>
      </c>
    </row>
    <row r="7" s="231" customFormat="1" ht="15" spans="1:8">
      <c r="A7" s="164" t="s">
        <v>12</v>
      </c>
      <c r="B7" s="258"/>
      <c r="C7" s="258"/>
      <c r="D7" s="258"/>
      <c r="E7" s="258"/>
      <c r="F7" s="258"/>
      <c r="G7" s="258"/>
      <c r="H7" s="259"/>
    </row>
    <row r="8" s="232" customFormat="1" ht="28.5" spans="1:8">
      <c r="A8" s="260" t="s">
        <v>13</v>
      </c>
      <c r="B8" s="261" t="s">
        <v>14</v>
      </c>
      <c r="C8" s="262" t="s">
        <v>15</v>
      </c>
      <c r="D8" s="263">
        <v>400</v>
      </c>
      <c r="E8" s="263">
        <v>1</v>
      </c>
      <c r="F8" s="263">
        <v>24</v>
      </c>
      <c r="G8" s="263">
        <f t="shared" ref="G8:G15" si="0">D8*E8*F8</f>
        <v>9600</v>
      </c>
      <c r="H8" s="264"/>
    </row>
    <row r="9" s="232" customFormat="1" ht="42.75" spans="1:8">
      <c r="A9" s="260"/>
      <c r="B9" s="261"/>
      <c r="C9" s="262" t="s">
        <v>16</v>
      </c>
      <c r="D9" s="263">
        <v>400</v>
      </c>
      <c r="E9" s="263">
        <v>2</v>
      </c>
      <c r="F9" s="263">
        <v>24</v>
      </c>
      <c r="G9" s="263">
        <f t="shared" si="0"/>
        <v>19200</v>
      </c>
      <c r="H9" s="265"/>
    </row>
    <row r="10" s="232" customFormat="1" ht="42.75" spans="1:8">
      <c r="A10" s="260"/>
      <c r="B10" s="261"/>
      <c r="C10" s="262" t="s">
        <v>17</v>
      </c>
      <c r="D10" s="263">
        <v>400</v>
      </c>
      <c r="E10" s="263">
        <v>2</v>
      </c>
      <c r="F10" s="263">
        <v>24</v>
      </c>
      <c r="G10" s="263">
        <f t="shared" si="0"/>
        <v>19200</v>
      </c>
      <c r="H10" s="265"/>
    </row>
    <row r="11" s="232" customFormat="1" ht="42.75" spans="1:8">
      <c r="A11" s="260"/>
      <c r="B11" s="261"/>
      <c r="C11" s="262" t="s">
        <v>18</v>
      </c>
      <c r="D11" s="263">
        <v>400</v>
      </c>
      <c r="E11" s="263">
        <v>2</v>
      </c>
      <c r="F11" s="263">
        <v>24</v>
      </c>
      <c r="G11" s="263">
        <f t="shared" si="0"/>
        <v>19200</v>
      </c>
      <c r="H11" s="266"/>
    </row>
    <row r="12" s="232" customFormat="1" ht="42.75" spans="1:8">
      <c r="A12" s="260"/>
      <c r="B12" s="261"/>
      <c r="C12" s="262" t="s">
        <v>19</v>
      </c>
      <c r="D12" s="263">
        <v>400</v>
      </c>
      <c r="E12" s="263">
        <v>1</v>
      </c>
      <c r="F12" s="263">
        <v>24</v>
      </c>
      <c r="G12" s="263">
        <f t="shared" si="0"/>
        <v>9600</v>
      </c>
      <c r="H12" s="266"/>
    </row>
    <row r="13" s="232" customFormat="1" ht="23.25" customHeight="1" spans="1:8">
      <c r="A13" s="260"/>
      <c r="B13" s="261"/>
      <c r="C13" s="267" t="s">
        <v>20</v>
      </c>
      <c r="D13" s="263">
        <v>550</v>
      </c>
      <c r="E13" s="268">
        <v>5</v>
      </c>
      <c r="F13" s="268">
        <v>4</v>
      </c>
      <c r="G13" s="263">
        <f t="shared" si="0"/>
        <v>11000</v>
      </c>
      <c r="H13" s="269"/>
    </row>
    <row r="14" s="232" customFormat="1" ht="48" customHeight="1" spans="1:8">
      <c r="A14" s="270" t="s">
        <v>21</v>
      </c>
      <c r="B14" s="271" t="s">
        <v>22</v>
      </c>
      <c r="C14" s="272" t="s">
        <v>23</v>
      </c>
      <c r="D14" s="263">
        <v>100</v>
      </c>
      <c r="E14" s="263">
        <v>1</v>
      </c>
      <c r="F14" s="263">
        <v>96</v>
      </c>
      <c r="G14" s="263">
        <f t="shared" si="0"/>
        <v>9600</v>
      </c>
      <c r="H14" s="273"/>
    </row>
    <row r="15" s="232" customFormat="1" ht="82.5" customHeight="1" spans="1:8">
      <c r="A15" s="264" t="s">
        <v>24</v>
      </c>
      <c r="B15" s="271" t="s">
        <v>25</v>
      </c>
      <c r="C15" s="272" t="s">
        <v>26</v>
      </c>
      <c r="D15" s="263">
        <v>200</v>
      </c>
      <c r="E15" s="263">
        <v>1</v>
      </c>
      <c r="F15" s="263">
        <v>36</v>
      </c>
      <c r="G15" s="263">
        <f t="shared" si="0"/>
        <v>7200</v>
      </c>
      <c r="H15" s="264"/>
    </row>
    <row r="16" s="233" customFormat="1" ht="51.65" customHeight="1" spans="1:8">
      <c r="A16" s="265"/>
      <c r="B16" s="271" t="s">
        <v>27</v>
      </c>
      <c r="C16" s="272" t="s">
        <v>28</v>
      </c>
      <c r="D16" s="274">
        <v>120</v>
      </c>
      <c r="E16" s="275">
        <v>1</v>
      </c>
      <c r="F16" s="275">
        <v>18</v>
      </c>
      <c r="G16" s="263">
        <f t="shared" ref="G16:G30" si="1">D16*E16*F16</f>
        <v>2160</v>
      </c>
      <c r="H16" s="265"/>
    </row>
    <row r="17" s="233" customFormat="1" ht="51.65" customHeight="1" spans="1:8">
      <c r="A17" s="265"/>
      <c r="B17" s="271" t="s">
        <v>29</v>
      </c>
      <c r="C17" s="272" t="s">
        <v>28</v>
      </c>
      <c r="D17" s="274">
        <v>200</v>
      </c>
      <c r="E17" s="275">
        <v>1</v>
      </c>
      <c r="F17" s="275">
        <v>18</v>
      </c>
      <c r="G17" s="263">
        <f t="shared" si="1"/>
        <v>3600</v>
      </c>
      <c r="H17" s="265"/>
    </row>
    <row r="18" s="233" customFormat="1" ht="57" customHeight="1" spans="1:8">
      <c r="A18" s="265"/>
      <c r="B18" s="271" t="s">
        <v>30</v>
      </c>
      <c r="C18" s="272" t="s">
        <v>26</v>
      </c>
      <c r="D18" s="274">
        <v>200</v>
      </c>
      <c r="E18" s="275">
        <v>1</v>
      </c>
      <c r="F18" s="263">
        <v>24</v>
      </c>
      <c r="G18" s="263">
        <f t="shared" si="1"/>
        <v>4800</v>
      </c>
      <c r="H18" s="265"/>
    </row>
    <row r="19" s="233" customFormat="1" ht="54" customHeight="1" spans="1:8">
      <c r="A19" s="265"/>
      <c r="B19" s="271" t="s">
        <v>31</v>
      </c>
      <c r="C19" s="272" t="s">
        <v>26</v>
      </c>
      <c r="D19" s="263">
        <v>200</v>
      </c>
      <c r="E19" s="263">
        <v>1</v>
      </c>
      <c r="F19" s="263">
        <v>36</v>
      </c>
      <c r="G19" s="263">
        <f t="shared" si="1"/>
        <v>7200</v>
      </c>
      <c r="H19" s="265"/>
    </row>
    <row r="20" s="233" customFormat="1" ht="57" customHeight="1" spans="1:8">
      <c r="A20" s="265"/>
      <c r="B20" s="271" t="s">
        <v>32</v>
      </c>
      <c r="C20" s="272" t="s">
        <v>28</v>
      </c>
      <c r="D20" s="274">
        <v>120</v>
      </c>
      <c r="E20" s="275">
        <v>1</v>
      </c>
      <c r="F20" s="275">
        <v>18</v>
      </c>
      <c r="G20" s="274">
        <f t="shared" si="1"/>
        <v>2160</v>
      </c>
      <c r="H20" s="265"/>
    </row>
    <row r="21" s="233" customFormat="1" ht="44.25" customHeight="1" spans="1:8">
      <c r="A21" s="265"/>
      <c r="B21" s="271" t="s">
        <v>33</v>
      </c>
      <c r="C21" s="272" t="s">
        <v>28</v>
      </c>
      <c r="D21" s="274">
        <v>200</v>
      </c>
      <c r="E21" s="275">
        <v>1</v>
      </c>
      <c r="F21" s="275">
        <v>18</v>
      </c>
      <c r="G21" s="263">
        <f t="shared" si="1"/>
        <v>3600</v>
      </c>
      <c r="H21" s="265"/>
    </row>
    <row r="22" s="233" customFormat="1" ht="28.5" spans="1:8">
      <c r="A22" s="265"/>
      <c r="B22" s="271" t="s">
        <v>34</v>
      </c>
      <c r="C22" s="272" t="s">
        <v>26</v>
      </c>
      <c r="D22" s="274">
        <v>200</v>
      </c>
      <c r="E22" s="275">
        <v>1</v>
      </c>
      <c r="F22" s="275">
        <v>36</v>
      </c>
      <c r="G22" s="274">
        <f t="shared" si="1"/>
        <v>7200</v>
      </c>
      <c r="H22" s="265"/>
    </row>
    <row r="23" s="233" customFormat="1" ht="28.5" spans="1:8">
      <c r="A23" s="265"/>
      <c r="B23" s="271" t="s">
        <v>35</v>
      </c>
      <c r="C23" s="272" t="s">
        <v>26</v>
      </c>
      <c r="D23" s="263">
        <v>200</v>
      </c>
      <c r="E23" s="263">
        <v>1</v>
      </c>
      <c r="F23" s="263">
        <v>24</v>
      </c>
      <c r="G23" s="263">
        <f t="shared" si="1"/>
        <v>4800</v>
      </c>
      <c r="H23" s="265"/>
    </row>
    <row r="24" s="233" customFormat="1" ht="28.5" spans="1:8">
      <c r="A24" s="265"/>
      <c r="B24" s="271" t="s">
        <v>36</v>
      </c>
      <c r="C24" s="272" t="s">
        <v>28</v>
      </c>
      <c r="D24" s="274">
        <v>120</v>
      </c>
      <c r="E24" s="275">
        <v>1</v>
      </c>
      <c r="F24" s="275">
        <v>18</v>
      </c>
      <c r="G24" s="274">
        <f t="shared" si="1"/>
        <v>2160</v>
      </c>
      <c r="H24" s="265"/>
    </row>
    <row r="25" s="233" customFormat="1" ht="42" customHeight="1" spans="1:8">
      <c r="A25" s="265"/>
      <c r="B25" s="271" t="s">
        <v>37</v>
      </c>
      <c r="C25" s="272" t="s">
        <v>28</v>
      </c>
      <c r="D25" s="274">
        <v>200</v>
      </c>
      <c r="E25" s="275">
        <v>1</v>
      </c>
      <c r="F25" s="275">
        <v>18</v>
      </c>
      <c r="G25" s="263">
        <f t="shared" si="1"/>
        <v>3600</v>
      </c>
      <c r="H25" s="265"/>
    </row>
    <row r="26" s="233" customFormat="1" ht="42" customHeight="1" spans="1:8">
      <c r="A26" s="265"/>
      <c r="B26" s="271" t="s">
        <v>38</v>
      </c>
      <c r="C26" s="272" t="s">
        <v>26</v>
      </c>
      <c r="D26" s="274">
        <v>200</v>
      </c>
      <c r="E26" s="275">
        <v>1</v>
      </c>
      <c r="F26" s="275">
        <v>18</v>
      </c>
      <c r="G26" s="263">
        <f t="shared" si="1"/>
        <v>3600</v>
      </c>
      <c r="H26" s="265"/>
    </row>
    <row r="27" s="233" customFormat="1" ht="42" customHeight="1" spans="1:8">
      <c r="A27" s="265"/>
      <c r="B27" s="271" t="s">
        <v>39</v>
      </c>
      <c r="C27" s="272" t="s">
        <v>26</v>
      </c>
      <c r="D27" s="274">
        <v>200</v>
      </c>
      <c r="E27" s="275">
        <v>1</v>
      </c>
      <c r="F27" s="275">
        <v>18</v>
      </c>
      <c r="G27" s="263">
        <f t="shared" si="1"/>
        <v>3600</v>
      </c>
      <c r="H27" s="265"/>
    </row>
    <row r="28" s="233" customFormat="1" ht="42" customHeight="1" spans="1:8">
      <c r="A28" s="265"/>
      <c r="B28" s="271" t="s">
        <v>40</v>
      </c>
      <c r="C28" s="272" t="s">
        <v>28</v>
      </c>
      <c r="D28" s="274">
        <v>120</v>
      </c>
      <c r="E28" s="275">
        <v>1</v>
      </c>
      <c r="F28" s="275">
        <v>18</v>
      </c>
      <c r="G28" s="263">
        <f t="shared" si="1"/>
        <v>2160</v>
      </c>
      <c r="H28" s="265"/>
    </row>
    <row r="29" s="233" customFormat="1" ht="42" customHeight="1" spans="1:8">
      <c r="A29" s="265"/>
      <c r="B29" s="271" t="s">
        <v>41</v>
      </c>
      <c r="C29" s="272" t="s">
        <v>28</v>
      </c>
      <c r="D29" s="274">
        <v>200</v>
      </c>
      <c r="E29" s="275">
        <v>1</v>
      </c>
      <c r="F29" s="275">
        <v>18</v>
      </c>
      <c r="G29" s="263">
        <f t="shared" si="1"/>
        <v>3600</v>
      </c>
      <c r="H29" s="265"/>
    </row>
    <row r="30" s="233" customFormat="1" ht="28.5" spans="1:8">
      <c r="A30" s="266"/>
      <c r="B30" s="271" t="s">
        <v>42</v>
      </c>
      <c r="C30" s="272" t="s">
        <v>26</v>
      </c>
      <c r="D30" s="274">
        <v>200</v>
      </c>
      <c r="E30" s="275">
        <v>1</v>
      </c>
      <c r="F30" s="275">
        <v>18</v>
      </c>
      <c r="G30" s="263">
        <f t="shared" si="1"/>
        <v>3600</v>
      </c>
      <c r="H30" s="266"/>
    </row>
    <row r="31" s="234" customFormat="1" ht="15" customHeight="1" spans="1:8">
      <c r="A31" s="183" t="s">
        <v>43</v>
      </c>
      <c r="B31" s="183"/>
      <c r="C31" s="183"/>
      <c r="D31" s="183"/>
      <c r="E31" s="183"/>
      <c r="F31" s="183"/>
      <c r="G31" s="276"/>
      <c r="H31" s="276"/>
    </row>
    <row r="32" s="232" customFormat="1" ht="50.15" customHeight="1" spans="1:8">
      <c r="A32" s="260" t="s">
        <v>44</v>
      </c>
      <c r="B32" s="260"/>
      <c r="C32" s="277" t="s">
        <v>45</v>
      </c>
      <c r="D32" s="274">
        <v>3000</v>
      </c>
      <c r="E32" s="275">
        <v>3</v>
      </c>
      <c r="F32" s="274">
        <v>3</v>
      </c>
      <c r="G32" s="274">
        <f t="shared" ref="G32:G37" si="2">D32*E32*F32</f>
        <v>27000</v>
      </c>
      <c r="H32" s="278"/>
    </row>
    <row r="33" s="232" customFormat="1" ht="50.15" customHeight="1" spans="1:8">
      <c r="A33" s="260" t="s">
        <v>46</v>
      </c>
      <c r="B33" s="260"/>
      <c r="C33" s="277" t="s">
        <v>47</v>
      </c>
      <c r="D33" s="274">
        <v>3000</v>
      </c>
      <c r="E33" s="275">
        <v>3</v>
      </c>
      <c r="F33" s="274">
        <v>2</v>
      </c>
      <c r="G33" s="274">
        <f t="shared" si="2"/>
        <v>18000</v>
      </c>
      <c r="H33" s="278"/>
    </row>
    <row r="34" s="232" customFormat="1" ht="50.15" customHeight="1" spans="1:8">
      <c r="A34" s="260" t="s">
        <v>48</v>
      </c>
      <c r="B34" s="260"/>
      <c r="C34" s="262" t="s">
        <v>49</v>
      </c>
      <c r="D34" s="263">
        <v>2000</v>
      </c>
      <c r="E34" s="263">
        <v>4</v>
      </c>
      <c r="F34" s="263">
        <v>1</v>
      </c>
      <c r="G34" s="274">
        <f t="shared" si="2"/>
        <v>8000</v>
      </c>
      <c r="H34" s="278"/>
    </row>
    <row r="35" s="232" customFormat="1" ht="50.15" customHeight="1" spans="1:8">
      <c r="A35" s="279" t="s">
        <v>50</v>
      </c>
      <c r="B35" s="280"/>
      <c r="C35" s="262" t="s">
        <v>51</v>
      </c>
      <c r="D35" s="263">
        <v>2000</v>
      </c>
      <c r="E35" s="263">
        <v>4</v>
      </c>
      <c r="F35" s="263">
        <v>1</v>
      </c>
      <c r="G35" s="263">
        <f t="shared" si="2"/>
        <v>8000</v>
      </c>
      <c r="H35" s="278"/>
    </row>
    <row r="36" s="232" customFormat="1" ht="50.15" customHeight="1" spans="1:8">
      <c r="A36" s="279" t="s">
        <v>52</v>
      </c>
      <c r="B36" s="280"/>
      <c r="C36" s="262" t="s">
        <v>53</v>
      </c>
      <c r="D36" s="263">
        <v>3000</v>
      </c>
      <c r="E36" s="263">
        <v>1</v>
      </c>
      <c r="F36" s="263">
        <v>1</v>
      </c>
      <c r="G36" s="274">
        <f t="shared" si="2"/>
        <v>3000</v>
      </c>
      <c r="H36" s="278"/>
    </row>
    <row r="37" s="232" customFormat="1" ht="36.75" customHeight="1" spans="1:8">
      <c r="A37" s="279" t="s">
        <v>54</v>
      </c>
      <c r="B37" s="280"/>
      <c r="C37" s="281" t="s">
        <v>55</v>
      </c>
      <c r="D37" s="263">
        <v>15000</v>
      </c>
      <c r="E37" s="282">
        <v>4</v>
      </c>
      <c r="F37" s="282">
        <v>1</v>
      </c>
      <c r="G37" s="274">
        <f t="shared" si="2"/>
        <v>60000</v>
      </c>
      <c r="H37" s="261" t="s">
        <v>56</v>
      </c>
    </row>
    <row r="38" s="232" customFormat="1" ht="15" spans="1:8">
      <c r="A38" s="283" t="s">
        <v>43</v>
      </c>
      <c r="B38" s="284"/>
      <c r="C38" s="284"/>
      <c r="D38" s="284"/>
      <c r="E38" s="284"/>
      <c r="F38" s="284"/>
      <c r="G38" s="284"/>
      <c r="H38" s="285"/>
    </row>
    <row r="39" s="232" customFormat="1" ht="28.5" spans="1:8">
      <c r="A39" s="279" t="s">
        <v>57</v>
      </c>
      <c r="B39" s="280"/>
      <c r="C39" s="262"/>
      <c r="D39" s="263">
        <v>600</v>
      </c>
      <c r="E39" s="282">
        <v>4</v>
      </c>
      <c r="F39" s="282">
        <v>3</v>
      </c>
      <c r="G39" s="263">
        <f t="shared" ref="G39" si="3">D39*E39*F39</f>
        <v>7200</v>
      </c>
      <c r="H39" s="286" t="s">
        <v>58</v>
      </c>
    </row>
    <row r="40" s="232" customFormat="1" ht="15" spans="1:8">
      <c r="A40" s="283" t="s">
        <v>59</v>
      </c>
      <c r="B40" s="284"/>
      <c r="C40" s="284"/>
      <c r="D40" s="284"/>
      <c r="E40" s="284"/>
      <c r="F40" s="284"/>
      <c r="G40" s="284"/>
      <c r="H40" s="285"/>
    </row>
    <row r="41" s="232" customFormat="1" ht="57" spans="1:8">
      <c r="A41" s="287" t="s">
        <v>60</v>
      </c>
      <c r="B41" s="288"/>
      <c r="C41" s="289"/>
      <c r="D41" s="263">
        <v>500</v>
      </c>
      <c r="E41" s="263">
        <v>1</v>
      </c>
      <c r="F41" s="263">
        <v>96</v>
      </c>
      <c r="G41" s="263">
        <f>D41*E41*F41</f>
        <v>48000</v>
      </c>
      <c r="H41" s="261" t="s">
        <v>61</v>
      </c>
    </row>
    <row r="42" s="232" customFormat="1" ht="24" customHeight="1" spans="1:8">
      <c r="A42" s="290" t="s">
        <v>62</v>
      </c>
      <c r="B42" s="280"/>
      <c r="C42" s="289"/>
      <c r="D42" s="263">
        <v>10000</v>
      </c>
      <c r="E42" s="263">
        <v>1</v>
      </c>
      <c r="F42" s="263">
        <v>1</v>
      </c>
      <c r="G42" s="263"/>
      <c r="H42" s="286"/>
    </row>
    <row r="43" s="232" customFormat="1" ht="47.15" customHeight="1" spans="1:8">
      <c r="A43" s="290" t="s">
        <v>63</v>
      </c>
      <c r="B43" s="280"/>
      <c r="C43" s="289"/>
      <c r="D43" s="263">
        <v>3500</v>
      </c>
      <c r="E43" s="263">
        <v>1</v>
      </c>
      <c r="F43" s="263">
        <v>4</v>
      </c>
      <c r="G43" s="263">
        <f>D43*E43*F43</f>
        <v>14000</v>
      </c>
      <c r="H43" s="286"/>
    </row>
    <row r="44" spans="1:8">
      <c r="A44" s="291" t="s">
        <v>64</v>
      </c>
      <c r="B44" s="291"/>
      <c r="C44" s="291"/>
      <c r="D44" s="291"/>
      <c r="E44" s="291"/>
      <c r="F44" s="291"/>
      <c r="G44" s="292">
        <f>SUM(G8:G43)</f>
        <v>355640</v>
      </c>
      <c r="H44" s="293"/>
    </row>
    <row r="45" spans="1:8">
      <c r="A45" s="294" t="s">
        <v>65</v>
      </c>
      <c r="B45" s="294"/>
      <c r="C45" s="294"/>
      <c r="D45" s="294"/>
      <c r="E45" s="294"/>
      <c r="F45" s="294"/>
      <c r="G45" s="295">
        <f>G44*0.1</f>
        <v>35564</v>
      </c>
      <c r="H45" s="296"/>
    </row>
    <row r="46" s="235" customFormat="1" spans="1:8">
      <c r="A46" s="297" t="s">
        <v>66</v>
      </c>
      <c r="B46" s="297"/>
      <c r="C46" s="297"/>
      <c r="D46" s="297"/>
      <c r="E46" s="297"/>
      <c r="F46" s="297"/>
      <c r="G46" s="298">
        <f>G44+G45</f>
        <v>391204</v>
      </c>
      <c r="H46" s="299"/>
    </row>
  </sheetData>
  <mergeCells count="23">
    <mergeCell ref="B4:H4"/>
    <mergeCell ref="A6:B6"/>
    <mergeCell ref="A7:H7"/>
    <mergeCell ref="A31:F31"/>
    <mergeCell ref="A32:B32"/>
    <mergeCell ref="A33:B33"/>
    <mergeCell ref="A34:B34"/>
    <mergeCell ref="A35:B35"/>
    <mergeCell ref="A36:B36"/>
    <mergeCell ref="A37:B37"/>
    <mergeCell ref="A39:B39"/>
    <mergeCell ref="A41:B41"/>
    <mergeCell ref="A42:B42"/>
    <mergeCell ref="A43:B43"/>
    <mergeCell ref="A44:F44"/>
    <mergeCell ref="A45:F45"/>
    <mergeCell ref="A46:F46"/>
    <mergeCell ref="A8:A13"/>
    <mergeCell ref="A15:A30"/>
    <mergeCell ref="B8:B13"/>
    <mergeCell ref="H8:H11"/>
    <mergeCell ref="H15:H30"/>
    <mergeCell ref="H44:H46"/>
  </mergeCells>
  <pageMargins left="0.7" right="0.7" top="0.75" bottom="0.75" header="0.3" footer="0.3"/>
  <pageSetup paperSize="9" scale="3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6"/>
  <sheetViews>
    <sheetView tabSelected="1" view="pageBreakPreview" zoomScale="80" zoomScaleNormal="84" zoomScaleSheetLayoutView="80" workbookViewId="0">
      <selection activeCell="C13" sqref="C13"/>
    </sheetView>
  </sheetViews>
  <sheetFormatPr defaultColWidth="19.6416666666667" defaultRowHeight="16.5"/>
  <cols>
    <col min="1" max="1" width="66" style="151" customWidth="1"/>
    <col min="2" max="2" width="24" style="152" customWidth="1"/>
    <col min="3" max="3" width="29.2083333333333" style="152" customWidth="1"/>
    <col min="4" max="5" width="9.85833333333333" style="153" customWidth="1"/>
    <col min="6" max="6" width="9.5" style="153" customWidth="1"/>
    <col min="7" max="7" width="10.7083333333333" style="153" customWidth="1"/>
    <col min="8" max="9" width="10.7083333333333" style="154" customWidth="1"/>
    <col min="10" max="10" width="13" style="154" customWidth="1"/>
    <col min="11" max="11" width="10.7083333333333" style="154" customWidth="1"/>
    <col min="12" max="12" width="46.1416666666667" style="155" customWidth="1"/>
    <col min="13" max="16384" width="19.6416666666667" style="151"/>
  </cols>
  <sheetData>
    <row r="1" s="145" customFormat="1" ht="25.5" customHeight="1" spans="1:12">
      <c r="A1" s="156" t="s">
        <v>67</v>
      </c>
      <c r="B1" s="157"/>
      <c r="C1" s="157"/>
      <c r="D1" s="157"/>
      <c r="E1" s="157"/>
      <c r="F1" s="157"/>
      <c r="G1" s="157"/>
      <c r="H1" s="158"/>
      <c r="I1" s="158"/>
      <c r="J1" s="158"/>
      <c r="K1" s="158"/>
      <c r="L1" s="214" t="s">
        <v>68</v>
      </c>
    </row>
    <row r="2" s="145" customFormat="1" spans="1:12">
      <c r="A2" s="156" t="s">
        <v>69</v>
      </c>
      <c r="B2" s="157"/>
      <c r="C2" s="157"/>
      <c r="D2" s="157"/>
      <c r="E2" s="157"/>
      <c r="F2" s="157"/>
      <c r="G2" s="157"/>
      <c r="H2" s="158"/>
      <c r="I2" s="158"/>
      <c r="J2" s="158"/>
      <c r="K2" s="158"/>
      <c r="L2" s="215" t="s">
        <v>70</v>
      </c>
    </row>
    <row r="3" s="145" customFormat="1" spans="1:12">
      <c r="A3" s="156" t="s">
        <v>71</v>
      </c>
      <c r="B3" s="157"/>
      <c r="C3" s="157"/>
      <c r="D3" s="157"/>
      <c r="E3" s="157"/>
      <c r="F3" s="157"/>
      <c r="G3" s="157"/>
      <c r="H3" s="158"/>
      <c r="I3" s="158"/>
      <c r="J3" s="158"/>
      <c r="K3" s="158"/>
      <c r="L3" s="214" t="s">
        <v>72</v>
      </c>
    </row>
    <row r="4" s="146" customFormat="1" spans="1:12">
      <c r="A4" s="159" t="s">
        <v>5</v>
      </c>
      <c r="B4" s="160"/>
      <c r="C4" s="160" t="s">
        <v>6</v>
      </c>
      <c r="D4" s="161" t="s">
        <v>7</v>
      </c>
      <c r="E4" s="161" t="s">
        <v>8</v>
      </c>
      <c r="F4" s="161" t="s">
        <v>9</v>
      </c>
      <c r="G4" s="161" t="s">
        <v>10</v>
      </c>
      <c r="H4" s="161" t="s">
        <v>7</v>
      </c>
      <c r="I4" s="161" t="s">
        <v>8</v>
      </c>
      <c r="J4" s="161" t="s">
        <v>9</v>
      </c>
      <c r="K4" s="161" t="s">
        <v>10</v>
      </c>
      <c r="L4" s="216" t="s">
        <v>11</v>
      </c>
    </row>
    <row r="5" s="146" customFormat="1" spans="1:12">
      <c r="A5" s="162" t="s">
        <v>73</v>
      </c>
      <c r="B5" s="163"/>
      <c r="C5" s="163"/>
      <c r="D5" s="163"/>
      <c r="E5" s="163"/>
      <c r="F5" s="163"/>
      <c r="G5" s="163"/>
      <c r="H5" s="164"/>
      <c r="I5" s="164"/>
      <c r="J5" s="164"/>
      <c r="K5" s="164"/>
      <c r="L5" s="217"/>
    </row>
    <row r="6" s="147" customFormat="1" ht="49.5" spans="1:12">
      <c r="A6" s="165" t="s">
        <v>13</v>
      </c>
      <c r="B6" s="166" t="s">
        <v>74</v>
      </c>
      <c r="C6" s="167" t="s">
        <v>15</v>
      </c>
      <c r="D6" s="168">
        <v>580</v>
      </c>
      <c r="E6" s="168">
        <v>1</v>
      </c>
      <c r="F6" s="168">
        <v>24</v>
      </c>
      <c r="G6" s="168">
        <f t="shared" ref="G6:G14" si="0">D6*E6*F6</f>
        <v>13920</v>
      </c>
      <c r="H6" s="169">
        <v>580</v>
      </c>
      <c r="I6" s="169">
        <v>1</v>
      </c>
      <c r="J6" s="169">
        <v>22</v>
      </c>
      <c r="K6" s="169">
        <f t="shared" ref="K6:K14" si="1">H6*I6*J6</f>
        <v>12760</v>
      </c>
      <c r="L6" s="218"/>
    </row>
    <row r="7" s="147" customFormat="1" ht="66" spans="1:12">
      <c r="A7" s="170"/>
      <c r="B7" s="166"/>
      <c r="C7" s="167" t="s">
        <v>75</v>
      </c>
      <c r="D7" s="168">
        <v>580</v>
      </c>
      <c r="E7" s="168">
        <v>2</v>
      </c>
      <c r="F7" s="168">
        <v>24</v>
      </c>
      <c r="G7" s="168">
        <f t="shared" si="0"/>
        <v>27840</v>
      </c>
      <c r="H7" s="169">
        <v>580</v>
      </c>
      <c r="I7" s="169">
        <v>1</v>
      </c>
      <c r="J7" s="169">
        <v>42</v>
      </c>
      <c r="K7" s="169">
        <f t="shared" si="1"/>
        <v>24360</v>
      </c>
      <c r="L7" s="218"/>
    </row>
    <row r="8" s="147" customFormat="1" ht="66" spans="1:12">
      <c r="A8" s="170"/>
      <c r="B8" s="166"/>
      <c r="C8" s="167" t="s">
        <v>17</v>
      </c>
      <c r="D8" s="168">
        <v>580</v>
      </c>
      <c r="E8" s="168">
        <v>2</v>
      </c>
      <c r="F8" s="168">
        <v>24</v>
      </c>
      <c r="G8" s="168">
        <f t="shared" si="0"/>
        <v>27840</v>
      </c>
      <c r="H8" s="169">
        <v>580</v>
      </c>
      <c r="I8" s="169">
        <v>1</v>
      </c>
      <c r="J8" s="169">
        <v>42</v>
      </c>
      <c r="K8" s="169">
        <f t="shared" si="1"/>
        <v>24360</v>
      </c>
      <c r="L8" s="218"/>
    </row>
    <row r="9" s="147" customFormat="1" ht="66" spans="1:12">
      <c r="A9" s="170"/>
      <c r="B9" s="166"/>
      <c r="C9" s="167" t="s">
        <v>18</v>
      </c>
      <c r="D9" s="168">
        <v>580</v>
      </c>
      <c r="E9" s="168">
        <v>2</v>
      </c>
      <c r="F9" s="168">
        <v>24</v>
      </c>
      <c r="G9" s="168">
        <f t="shared" si="0"/>
        <v>27840</v>
      </c>
      <c r="H9" s="169">
        <v>580</v>
      </c>
      <c r="I9" s="169">
        <v>1</v>
      </c>
      <c r="J9" s="169">
        <v>38</v>
      </c>
      <c r="K9" s="169">
        <f t="shared" si="1"/>
        <v>22040</v>
      </c>
      <c r="L9" s="218"/>
    </row>
    <row r="10" s="147" customFormat="1" ht="49.5" spans="1:12">
      <c r="A10" s="170"/>
      <c r="B10" s="166"/>
      <c r="C10" s="167" t="s">
        <v>19</v>
      </c>
      <c r="D10" s="168">
        <v>580</v>
      </c>
      <c r="E10" s="168">
        <v>1</v>
      </c>
      <c r="F10" s="168">
        <v>24</v>
      </c>
      <c r="G10" s="168">
        <f t="shared" si="0"/>
        <v>13920</v>
      </c>
      <c r="H10" s="169">
        <v>580</v>
      </c>
      <c r="I10" s="169">
        <v>1</v>
      </c>
      <c r="J10" s="169">
        <v>12</v>
      </c>
      <c r="K10" s="169">
        <f t="shared" si="1"/>
        <v>6960</v>
      </c>
      <c r="L10" s="218"/>
    </row>
    <row r="11" s="147" customFormat="1" ht="23.25" customHeight="1" spans="1:12">
      <c r="A11" s="170"/>
      <c r="B11" s="166"/>
      <c r="C11" s="171" t="s">
        <v>20</v>
      </c>
      <c r="D11" s="172">
        <v>580</v>
      </c>
      <c r="E11" s="172">
        <v>5</v>
      </c>
      <c r="F11" s="172">
        <v>4</v>
      </c>
      <c r="G11" s="172">
        <f t="shared" si="0"/>
        <v>11600</v>
      </c>
      <c r="H11" s="169">
        <v>580</v>
      </c>
      <c r="I11" s="169">
        <v>1</v>
      </c>
      <c r="J11" s="169">
        <v>30</v>
      </c>
      <c r="K11" s="169">
        <f t="shared" si="1"/>
        <v>17400</v>
      </c>
      <c r="L11" s="219"/>
    </row>
    <row r="12" s="147" customFormat="1" ht="23.25" customHeight="1" spans="1:12">
      <c r="A12" s="173"/>
      <c r="B12" s="174" t="s">
        <v>76</v>
      </c>
      <c r="C12" s="171" t="s">
        <v>77</v>
      </c>
      <c r="D12" s="172">
        <v>0</v>
      </c>
      <c r="E12" s="172">
        <v>0</v>
      </c>
      <c r="F12" s="172">
        <v>0</v>
      </c>
      <c r="G12" s="172">
        <v>0</v>
      </c>
      <c r="H12" s="169">
        <v>358</v>
      </c>
      <c r="I12" s="169">
        <v>1</v>
      </c>
      <c r="J12" s="169">
        <v>4</v>
      </c>
      <c r="K12" s="169">
        <f>H12*I12*J12</f>
        <v>1432</v>
      </c>
      <c r="L12" s="219"/>
    </row>
    <row r="13" s="147" customFormat="1" ht="37.5" customHeight="1" spans="1:12">
      <c r="A13" s="175" t="s">
        <v>21</v>
      </c>
      <c r="B13" s="176" t="s">
        <v>22</v>
      </c>
      <c r="C13" s="177" t="s">
        <v>23</v>
      </c>
      <c r="D13" s="168">
        <v>80</v>
      </c>
      <c r="E13" s="168">
        <v>1</v>
      </c>
      <c r="F13" s="168">
        <v>96</v>
      </c>
      <c r="G13" s="168">
        <f>D13*E13*F13</f>
        <v>7680</v>
      </c>
      <c r="H13" s="169">
        <v>80</v>
      </c>
      <c r="I13" s="169">
        <v>1</v>
      </c>
      <c r="J13" s="169">
        <v>90</v>
      </c>
      <c r="K13" s="169">
        <f>H13*I13*J13</f>
        <v>7200</v>
      </c>
      <c r="L13" s="218"/>
    </row>
    <row r="14" s="147" customFormat="1" ht="40.5" customHeight="1" spans="1:12">
      <c r="A14" s="178" t="s">
        <v>24</v>
      </c>
      <c r="B14" s="176" t="s">
        <v>25</v>
      </c>
      <c r="C14" s="177" t="s">
        <v>26</v>
      </c>
      <c r="D14" s="168">
        <v>208</v>
      </c>
      <c r="E14" s="168">
        <v>1</v>
      </c>
      <c r="F14" s="168">
        <v>36</v>
      </c>
      <c r="G14" s="168">
        <f>D14*E14*F14</f>
        <v>7488</v>
      </c>
      <c r="H14" s="169">
        <v>208</v>
      </c>
      <c r="I14" s="169">
        <v>1</v>
      </c>
      <c r="J14" s="169">
        <v>32</v>
      </c>
      <c r="K14" s="169">
        <f>H14*I14*J14</f>
        <v>6656</v>
      </c>
      <c r="L14" s="218"/>
    </row>
    <row r="15" s="148" customFormat="1" ht="39.75" customHeight="1" spans="1:12">
      <c r="A15" s="178"/>
      <c r="B15" s="176" t="s">
        <v>27</v>
      </c>
      <c r="C15" s="177" t="s">
        <v>28</v>
      </c>
      <c r="D15" s="179">
        <v>80</v>
      </c>
      <c r="E15" s="180">
        <v>1</v>
      </c>
      <c r="F15" s="180">
        <v>18</v>
      </c>
      <c r="G15" s="168">
        <f>D15*E15*F15</f>
        <v>1440</v>
      </c>
      <c r="H15" s="169">
        <v>103</v>
      </c>
      <c r="I15" s="169">
        <v>1</v>
      </c>
      <c r="J15" s="169">
        <v>40</v>
      </c>
      <c r="K15" s="169">
        <f>H15*I15*J15</f>
        <v>4120</v>
      </c>
      <c r="L15" s="218"/>
    </row>
    <row r="16" s="148" customFormat="1" ht="39.75" customHeight="1" spans="1:12">
      <c r="A16" s="178"/>
      <c r="B16" s="177">
        <v>44096</v>
      </c>
      <c r="C16" s="177" t="s">
        <v>78</v>
      </c>
      <c r="D16" s="179">
        <v>0</v>
      </c>
      <c r="E16" s="180">
        <v>0</v>
      </c>
      <c r="F16" s="180">
        <v>0</v>
      </c>
      <c r="G16" s="168">
        <v>0</v>
      </c>
      <c r="H16" s="169">
        <v>30</v>
      </c>
      <c r="I16" s="169">
        <v>1</v>
      </c>
      <c r="J16" s="169">
        <v>11</v>
      </c>
      <c r="K16" s="169">
        <f t="shared" ref="K16:K21" si="2">H16*I16*J16</f>
        <v>330</v>
      </c>
      <c r="L16" s="218"/>
    </row>
    <row r="17" s="148" customFormat="1" ht="31.5" customHeight="1" spans="1:12">
      <c r="A17" s="178"/>
      <c r="B17" s="176" t="s">
        <v>29</v>
      </c>
      <c r="C17" s="177" t="s">
        <v>28</v>
      </c>
      <c r="D17" s="179">
        <v>80</v>
      </c>
      <c r="E17" s="180">
        <v>1</v>
      </c>
      <c r="F17" s="180">
        <v>18</v>
      </c>
      <c r="G17" s="168">
        <f>D17*E17*F17</f>
        <v>1440</v>
      </c>
      <c r="H17" s="169">
        <v>0</v>
      </c>
      <c r="I17" s="169">
        <v>0</v>
      </c>
      <c r="J17" s="169">
        <v>0</v>
      </c>
      <c r="K17" s="169">
        <f t="shared" si="2"/>
        <v>0</v>
      </c>
      <c r="L17" s="218"/>
    </row>
    <row r="18" s="148" customFormat="1" ht="33.75" customHeight="1" spans="1:12">
      <c r="A18" s="178"/>
      <c r="B18" s="176" t="s">
        <v>30</v>
      </c>
      <c r="C18" s="177" t="s">
        <v>26</v>
      </c>
      <c r="D18" s="179">
        <v>150</v>
      </c>
      <c r="E18" s="180">
        <v>1</v>
      </c>
      <c r="F18" s="168">
        <v>24</v>
      </c>
      <c r="G18" s="168">
        <f>D18*E18*F18</f>
        <v>3600</v>
      </c>
      <c r="H18" s="169">
        <v>208</v>
      </c>
      <c r="I18" s="169">
        <v>1</v>
      </c>
      <c r="J18" s="169">
        <v>20</v>
      </c>
      <c r="K18" s="169">
        <f t="shared" si="2"/>
        <v>4160</v>
      </c>
      <c r="L18" s="218"/>
    </row>
    <row r="19" s="148" customFormat="1" ht="33.75" customHeight="1" spans="1:12">
      <c r="A19" s="178"/>
      <c r="B19" s="176" t="s">
        <v>31</v>
      </c>
      <c r="C19" s="177" t="s">
        <v>26</v>
      </c>
      <c r="D19" s="168">
        <v>208</v>
      </c>
      <c r="E19" s="168">
        <v>1</v>
      </c>
      <c r="F19" s="168">
        <v>36</v>
      </c>
      <c r="G19" s="168">
        <f>D19*E19*F19</f>
        <v>7488</v>
      </c>
      <c r="H19" s="169">
        <v>208</v>
      </c>
      <c r="I19" s="169">
        <v>1</v>
      </c>
      <c r="J19" s="169">
        <v>25</v>
      </c>
      <c r="K19" s="169">
        <f t="shared" si="2"/>
        <v>5200</v>
      </c>
      <c r="L19" s="218"/>
    </row>
    <row r="20" s="148" customFormat="1" ht="36" customHeight="1" spans="1:12">
      <c r="A20" s="178"/>
      <c r="B20" s="176" t="s">
        <v>32</v>
      </c>
      <c r="C20" s="177" t="s">
        <v>28</v>
      </c>
      <c r="D20" s="179">
        <v>80</v>
      </c>
      <c r="E20" s="180">
        <v>1</v>
      </c>
      <c r="F20" s="180">
        <v>18</v>
      </c>
      <c r="G20" s="179">
        <f>D20*E20*F20</f>
        <v>1440</v>
      </c>
      <c r="H20" s="169">
        <v>103</v>
      </c>
      <c r="I20" s="169">
        <v>1</v>
      </c>
      <c r="J20" s="169">
        <v>40</v>
      </c>
      <c r="K20" s="169">
        <f t="shared" si="2"/>
        <v>4120</v>
      </c>
      <c r="L20" s="218"/>
    </row>
    <row r="21" s="148" customFormat="1" ht="36" customHeight="1" spans="1:12">
      <c r="A21" s="178"/>
      <c r="B21" s="177">
        <v>44097</v>
      </c>
      <c r="C21" s="177" t="s">
        <v>78</v>
      </c>
      <c r="D21" s="179">
        <v>0</v>
      </c>
      <c r="E21" s="180">
        <v>0</v>
      </c>
      <c r="F21" s="180">
        <v>0</v>
      </c>
      <c r="G21" s="168">
        <v>0</v>
      </c>
      <c r="H21" s="169">
        <v>30</v>
      </c>
      <c r="I21" s="169">
        <v>1</v>
      </c>
      <c r="J21" s="169">
        <v>14</v>
      </c>
      <c r="K21" s="169">
        <f t="shared" si="2"/>
        <v>420</v>
      </c>
      <c r="L21" s="218"/>
    </row>
    <row r="22" s="148" customFormat="1" ht="35.25" customHeight="1" spans="1:12">
      <c r="A22" s="178"/>
      <c r="B22" s="176" t="s">
        <v>33</v>
      </c>
      <c r="C22" s="177" t="s">
        <v>28</v>
      </c>
      <c r="D22" s="179">
        <v>80</v>
      </c>
      <c r="E22" s="180">
        <v>1</v>
      </c>
      <c r="F22" s="180">
        <v>18</v>
      </c>
      <c r="G22" s="168">
        <f>D22*E22*F22</f>
        <v>1440</v>
      </c>
      <c r="H22" s="169">
        <v>0</v>
      </c>
      <c r="I22" s="169">
        <v>0</v>
      </c>
      <c r="J22" s="169">
        <v>0</v>
      </c>
      <c r="K22" s="169">
        <f t="shared" ref="K22:K26" si="3">H22*I22*J22</f>
        <v>0</v>
      </c>
      <c r="L22" s="218"/>
    </row>
    <row r="23" s="148" customFormat="1" ht="33" spans="1:12">
      <c r="A23" s="178"/>
      <c r="B23" s="176" t="s">
        <v>34</v>
      </c>
      <c r="C23" s="177" t="s">
        <v>26</v>
      </c>
      <c r="D23" s="179">
        <v>150</v>
      </c>
      <c r="E23" s="180">
        <v>1</v>
      </c>
      <c r="F23" s="180">
        <v>36</v>
      </c>
      <c r="G23" s="179">
        <f>D23*E23*F23</f>
        <v>5400</v>
      </c>
      <c r="H23" s="181">
        <v>208</v>
      </c>
      <c r="I23" s="181">
        <v>1</v>
      </c>
      <c r="J23" s="181">
        <v>20</v>
      </c>
      <c r="K23" s="169">
        <f t="shared" si="3"/>
        <v>4160</v>
      </c>
      <c r="L23" s="218"/>
    </row>
    <row r="24" s="148" customFormat="1" ht="33" spans="1:12">
      <c r="A24" s="178"/>
      <c r="B24" s="176" t="s">
        <v>35</v>
      </c>
      <c r="C24" s="177" t="s">
        <v>26</v>
      </c>
      <c r="D24" s="168">
        <v>208</v>
      </c>
      <c r="E24" s="168">
        <v>1</v>
      </c>
      <c r="F24" s="168">
        <v>24</v>
      </c>
      <c r="G24" s="168">
        <f>D24*E24*F24</f>
        <v>4992</v>
      </c>
      <c r="H24" s="169">
        <v>208</v>
      </c>
      <c r="I24" s="169">
        <v>1</v>
      </c>
      <c r="J24" s="169">
        <v>25</v>
      </c>
      <c r="K24" s="169">
        <f t="shared" si="3"/>
        <v>5200</v>
      </c>
      <c r="L24" s="218"/>
    </row>
    <row r="25" s="148" customFormat="1" ht="33" spans="1:12">
      <c r="A25" s="178"/>
      <c r="B25" s="176" t="s">
        <v>36</v>
      </c>
      <c r="C25" s="177" t="s">
        <v>28</v>
      </c>
      <c r="D25" s="179">
        <v>80</v>
      </c>
      <c r="E25" s="180">
        <v>1</v>
      </c>
      <c r="F25" s="180">
        <v>18</v>
      </c>
      <c r="G25" s="179">
        <f>D25*E25*F25</f>
        <v>1440</v>
      </c>
      <c r="H25" s="169">
        <v>103</v>
      </c>
      <c r="I25" s="169">
        <v>1</v>
      </c>
      <c r="J25" s="169">
        <v>40</v>
      </c>
      <c r="K25" s="169">
        <f t="shared" si="3"/>
        <v>4120</v>
      </c>
      <c r="L25" s="218"/>
    </row>
    <row r="26" s="148" customFormat="1" ht="36" customHeight="1" spans="1:12">
      <c r="A26" s="178"/>
      <c r="B26" s="177">
        <v>44098</v>
      </c>
      <c r="C26" s="177" t="s">
        <v>78</v>
      </c>
      <c r="D26" s="179">
        <v>0</v>
      </c>
      <c r="E26" s="180">
        <v>0</v>
      </c>
      <c r="F26" s="180">
        <v>0</v>
      </c>
      <c r="G26" s="168">
        <v>0</v>
      </c>
      <c r="H26" s="169">
        <v>30</v>
      </c>
      <c r="I26" s="169">
        <v>1</v>
      </c>
      <c r="J26" s="169">
        <v>16</v>
      </c>
      <c r="K26" s="169">
        <f t="shared" si="3"/>
        <v>480</v>
      </c>
      <c r="L26" s="218"/>
    </row>
    <row r="27" s="148" customFormat="1" ht="42" customHeight="1" spans="1:12">
      <c r="A27" s="178"/>
      <c r="B27" s="176" t="s">
        <v>37</v>
      </c>
      <c r="C27" s="177" t="s">
        <v>28</v>
      </c>
      <c r="D27" s="179">
        <v>80</v>
      </c>
      <c r="E27" s="180">
        <v>1</v>
      </c>
      <c r="F27" s="180">
        <v>18</v>
      </c>
      <c r="G27" s="168">
        <f>D27*E27*F27</f>
        <v>1440</v>
      </c>
      <c r="H27" s="169">
        <v>0</v>
      </c>
      <c r="I27" s="169">
        <v>0</v>
      </c>
      <c r="J27" s="169">
        <v>0</v>
      </c>
      <c r="K27" s="169">
        <f t="shared" ref="K27:K33" si="4">H27*I27*J27</f>
        <v>0</v>
      </c>
      <c r="L27" s="218"/>
    </row>
    <row r="28" s="148" customFormat="1" ht="42" customHeight="1" spans="1:12">
      <c r="A28" s="178"/>
      <c r="B28" s="176" t="s">
        <v>38</v>
      </c>
      <c r="C28" s="177" t="s">
        <v>26</v>
      </c>
      <c r="D28" s="179">
        <v>150</v>
      </c>
      <c r="E28" s="180">
        <v>1</v>
      </c>
      <c r="F28" s="180">
        <v>18</v>
      </c>
      <c r="G28" s="168">
        <f>D28*E28*F28</f>
        <v>2700</v>
      </c>
      <c r="H28" s="169">
        <v>208</v>
      </c>
      <c r="I28" s="169">
        <v>1</v>
      </c>
      <c r="J28" s="169">
        <v>22</v>
      </c>
      <c r="K28" s="169">
        <f t="shared" si="4"/>
        <v>4576</v>
      </c>
      <c r="L28" s="218"/>
    </row>
    <row r="29" s="148" customFormat="1" ht="42" customHeight="1" spans="1:12">
      <c r="A29" s="178"/>
      <c r="B29" s="176" t="s">
        <v>39</v>
      </c>
      <c r="C29" s="177" t="s">
        <v>26</v>
      </c>
      <c r="D29" s="179">
        <v>208</v>
      </c>
      <c r="E29" s="180">
        <v>1</v>
      </c>
      <c r="F29" s="180">
        <v>18</v>
      </c>
      <c r="G29" s="168">
        <f>D29*E29*F29</f>
        <v>3744</v>
      </c>
      <c r="H29" s="169">
        <v>208</v>
      </c>
      <c r="I29" s="169">
        <v>1</v>
      </c>
      <c r="J29" s="169">
        <v>18</v>
      </c>
      <c r="K29" s="169">
        <f t="shared" si="4"/>
        <v>3744</v>
      </c>
      <c r="L29" s="218"/>
    </row>
    <row r="30" s="148" customFormat="1" ht="33" customHeight="1" spans="1:12">
      <c r="A30" s="178"/>
      <c r="B30" s="176" t="s">
        <v>40</v>
      </c>
      <c r="C30" s="177" t="s">
        <v>28</v>
      </c>
      <c r="D30" s="179">
        <v>80</v>
      </c>
      <c r="E30" s="180">
        <v>1</v>
      </c>
      <c r="F30" s="180">
        <v>18</v>
      </c>
      <c r="G30" s="168">
        <f>D30*E30*F30</f>
        <v>1440</v>
      </c>
      <c r="H30" s="169">
        <v>103</v>
      </c>
      <c r="I30" s="169">
        <v>1</v>
      </c>
      <c r="J30" s="169">
        <v>40</v>
      </c>
      <c r="K30" s="169">
        <f t="shared" si="4"/>
        <v>4120</v>
      </c>
      <c r="L30" s="218"/>
    </row>
    <row r="31" s="148" customFormat="1" ht="33" customHeight="1" spans="1:12">
      <c r="A31" s="178"/>
      <c r="B31" s="177">
        <v>44099</v>
      </c>
      <c r="C31" s="177" t="s">
        <v>78</v>
      </c>
      <c r="D31" s="179">
        <v>0</v>
      </c>
      <c r="E31" s="180">
        <v>0</v>
      </c>
      <c r="F31" s="180">
        <v>0</v>
      </c>
      <c r="G31" s="168">
        <v>0</v>
      </c>
      <c r="H31" s="169">
        <v>30</v>
      </c>
      <c r="I31" s="169">
        <v>1</v>
      </c>
      <c r="J31" s="169">
        <v>16</v>
      </c>
      <c r="K31" s="169">
        <f t="shared" si="4"/>
        <v>480</v>
      </c>
      <c r="L31" s="218"/>
    </row>
    <row r="32" s="148" customFormat="1" ht="42" customHeight="1" spans="1:12">
      <c r="A32" s="178"/>
      <c r="B32" s="176" t="s">
        <v>41</v>
      </c>
      <c r="C32" s="177" t="s">
        <v>28</v>
      </c>
      <c r="D32" s="179">
        <v>80</v>
      </c>
      <c r="E32" s="180">
        <v>1</v>
      </c>
      <c r="F32" s="180">
        <v>18</v>
      </c>
      <c r="G32" s="168">
        <f>D32*E32*F32</f>
        <v>1440</v>
      </c>
      <c r="H32" s="169">
        <v>0</v>
      </c>
      <c r="I32" s="169">
        <v>0</v>
      </c>
      <c r="J32" s="169">
        <v>0</v>
      </c>
      <c r="K32" s="169">
        <f t="shared" si="4"/>
        <v>0</v>
      </c>
      <c r="L32" s="218"/>
    </row>
    <row r="33" s="148" customFormat="1" ht="33" spans="1:12">
      <c r="A33" s="178"/>
      <c r="B33" s="176" t="s">
        <v>42</v>
      </c>
      <c r="C33" s="177" t="s">
        <v>26</v>
      </c>
      <c r="D33" s="179">
        <v>150</v>
      </c>
      <c r="E33" s="180">
        <v>1</v>
      </c>
      <c r="F33" s="180">
        <v>18</v>
      </c>
      <c r="G33" s="168">
        <f>D33*E33*F33</f>
        <v>2700</v>
      </c>
      <c r="H33" s="169">
        <v>0</v>
      </c>
      <c r="I33" s="169">
        <v>0</v>
      </c>
      <c r="J33" s="169">
        <v>0</v>
      </c>
      <c r="K33" s="169">
        <f t="shared" si="4"/>
        <v>0</v>
      </c>
      <c r="L33" s="218"/>
    </row>
    <row r="34" s="149" customFormat="1" ht="15" customHeight="1" spans="1:12">
      <c r="A34" s="182" t="s">
        <v>43</v>
      </c>
      <c r="B34" s="183"/>
      <c r="C34" s="183"/>
      <c r="D34" s="183"/>
      <c r="E34" s="183"/>
      <c r="F34" s="183"/>
      <c r="G34" s="184"/>
      <c r="H34" s="184"/>
      <c r="I34" s="184"/>
      <c r="J34" s="184"/>
      <c r="K34" s="184"/>
      <c r="L34" s="220"/>
    </row>
    <row r="35" s="147" customFormat="1" ht="50.15" customHeight="1" spans="1:12">
      <c r="A35" s="185" t="s">
        <v>44</v>
      </c>
      <c r="B35" s="186"/>
      <c r="C35" s="187" t="s">
        <v>45</v>
      </c>
      <c r="D35" s="179">
        <v>1800</v>
      </c>
      <c r="E35" s="180">
        <v>4</v>
      </c>
      <c r="F35" s="179">
        <v>3</v>
      </c>
      <c r="G35" s="179">
        <f>D35*E35*F35</f>
        <v>21600</v>
      </c>
      <c r="H35" s="181">
        <v>1800</v>
      </c>
      <c r="I35" s="181">
        <v>1</v>
      </c>
      <c r="J35" s="181">
        <v>6</v>
      </c>
      <c r="K35" s="181">
        <f>H35*I35*J35</f>
        <v>10800</v>
      </c>
      <c r="L35" s="221"/>
    </row>
    <row r="36" s="147" customFormat="1" ht="50.15" customHeight="1" spans="1:12">
      <c r="A36" s="185" t="s">
        <v>46</v>
      </c>
      <c r="B36" s="186"/>
      <c r="C36" s="187" t="s">
        <v>47</v>
      </c>
      <c r="D36" s="179">
        <v>1800</v>
      </c>
      <c r="E36" s="180">
        <v>4</v>
      </c>
      <c r="F36" s="179">
        <v>2</v>
      </c>
      <c r="G36" s="179">
        <f>D36*E36*F36</f>
        <v>14400</v>
      </c>
      <c r="H36" s="181">
        <v>1800</v>
      </c>
      <c r="I36" s="181">
        <v>1</v>
      </c>
      <c r="J36" s="181">
        <v>4</v>
      </c>
      <c r="K36" s="181">
        <f>H36*I36*J36</f>
        <v>7200</v>
      </c>
      <c r="L36" s="221"/>
    </row>
    <row r="37" s="147" customFormat="1" ht="50.15" customHeight="1" spans="1:12">
      <c r="A37" s="188" t="s">
        <v>44</v>
      </c>
      <c r="B37" s="189"/>
      <c r="C37" s="187" t="s">
        <v>49</v>
      </c>
      <c r="D37" s="179">
        <v>0</v>
      </c>
      <c r="E37" s="179">
        <v>0</v>
      </c>
      <c r="F37" s="179">
        <v>0</v>
      </c>
      <c r="G37" s="179">
        <v>0</v>
      </c>
      <c r="H37" s="181">
        <v>1400</v>
      </c>
      <c r="I37" s="181">
        <v>1</v>
      </c>
      <c r="J37" s="181">
        <v>2</v>
      </c>
      <c r="K37" s="181">
        <f t="shared" ref="K37" si="5">H37*I37*J37</f>
        <v>2800</v>
      </c>
      <c r="L37" s="221"/>
    </row>
    <row r="38" s="147" customFormat="1" ht="50.15" customHeight="1" spans="1:12">
      <c r="A38" s="188" t="s">
        <v>44</v>
      </c>
      <c r="B38" s="189"/>
      <c r="C38" s="187" t="s">
        <v>79</v>
      </c>
      <c r="D38" s="179">
        <v>0</v>
      </c>
      <c r="E38" s="179">
        <v>0</v>
      </c>
      <c r="F38" s="179">
        <v>0</v>
      </c>
      <c r="G38" s="179">
        <v>0</v>
      </c>
      <c r="H38" s="181">
        <v>1200</v>
      </c>
      <c r="I38" s="181">
        <v>1</v>
      </c>
      <c r="J38" s="181">
        <v>10</v>
      </c>
      <c r="K38" s="181">
        <f t="shared" ref="K38:K42" si="6">H38*I38*J38</f>
        <v>12000</v>
      </c>
      <c r="L38" s="221"/>
    </row>
    <row r="39" s="147" customFormat="1" ht="50.15" customHeight="1" spans="1:12">
      <c r="A39" s="185" t="s">
        <v>46</v>
      </c>
      <c r="B39" s="186"/>
      <c r="C39" s="187" t="s">
        <v>49</v>
      </c>
      <c r="D39" s="179">
        <v>0</v>
      </c>
      <c r="E39" s="179">
        <v>0</v>
      </c>
      <c r="F39" s="179">
        <v>0</v>
      </c>
      <c r="G39" s="179">
        <v>0</v>
      </c>
      <c r="H39" s="181">
        <v>1400</v>
      </c>
      <c r="I39" s="181">
        <v>1</v>
      </c>
      <c r="J39" s="181">
        <v>4</v>
      </c>
      <c r="K39" s="181">
        <f t="shared" si="6"/>
        <v>5600</v>
      </c>
      <c r="L39" s="221"/>
    </row>
    <row r="40" s="147" customFormat="1" ht="50.15" customHeight="1" spans="1:12">
      <c r="A40" s="185" t="s">
        <v>46</v>
      </c>
      <c r="B40" s="186"/>
      <c r="C40" s="187" t="s">
        <v>79</v>
      </c>
      <c r="D40" s="179">
        <v>0</v>
      </c>
      <c r="E40" s="179">
        <v>0</v>
      </c>
      <c r="F40" s="179">
        <v>0</v>
      </c>
      <c r="G40" s="179">
        <v>0</v>
      </c>
      <c r="H40" s="181">
        <v>1200</v>
      </c>
      <c r="I40" s="181">
        <v>1</v>
      </c>
      <c r="J40" s="181">
        <v>4</v>
      </c>
      <c r="K40" s="181">
        <f t="shared" si="6"/>
        <v>4800</v>
      </c>
      <c r="L40" s="221"/>
    </row>
    <row r="41" s="147" customFormat="1" ht="50.15" customHeight="1" spans="1:12">
      <c r="A41" s="188" t="s">
        <v>80</v>
      </c>
      <c r="B41" s="189"/>
      <c r="C41" s="187"/>
      <c r="D41" s="179">
        <v>0</v>
      </c>
      <c r="E41" s="179">
        <v>0</v>
      </c>
      <c r="F41" s="179">
        <v>0</v>
      </c>
      <c r="G41" s="179">
        <v>0</v>
      </c>
      <c r="H41" s="181">
        <v>989</v>
      </c>
      <c r="I41" s="169">
        <v>1</v>
      </c>
      <c r="J41" s="169">
        <v>1</v>
      </c>
      <c r="K41" s="169">
        <f t="shared" si="6"/>
        <v>989</v>
      </c>
      <c r="L41" s="221"/>
    </row>
    <row r="42" s="147" customFormat="1" ht="50.15" customHeight="1" spans="1:12">
      <c r="A42" s="185" t="s">
        <v>48</v>
      </c>
      <c r="B42" s="186"/>
      <c r="C42" s="171" t="s">
        <v>49</v>
      </c>
      <c r="D42" s="172">
        <v>700</v>
      </c>
      <c r="E42" s="172">
        <v>4</v>
      </c>
      <c r="F42" s="172">
        <v>1</v>
      </c>
      <c r="G42" s="172">
        <f>D42*E42*F42</f>
        <v>2800</v>
      </c>
      <c r="H42" s="169">
        <v>1900</v>
      </c>
      <c r="I42" s="169">
        <v>1</v>
      </c>
      <c r="J42" s="169">
        <v>1</v>
      </c>
      <c r="K42" s="169">
        <f t="shared" si="6"/>
        <v>1900</v>
      </c>
      <c r="L42" s="222" t="s">
        <v>81</v>
      </c>
    </row>
    <row r="43" s="147" customFormat="1" ht="41.25" customHeight="1" spans="1:12">
      <c r="A43" s="185" t="s">
        <v>82</v>
      </c>
      <c r="B43" s="186"/>
      <c r="C43" s="171" t="s">
        <v>83</v>
      </c>
      <c r="D43" s="172">
        <v>0</v>
      </c>
      <c r="E43" s="172">
        <v>4</v>
      </c>
      <c r="F43" s="172">
        <v>1</v>
      </c>
      <c r="G43" s="172">
        <f>D43*E43*F43</f>
        <v>0</v>
      </c>
      <c r="H43" s="169">
        <v>0</v>
      </c>
      <c r="I43" s="169">
        <v>0</v>
      </c>
      <c r="J43" s="169">
        <v>0</v>
      </c>
      <c r="K43" s="169">
        <v>0</v>
      </c>
      <c r="L43" s="223"/>
    </row>
    <row r="44" s="147" customFormat="1" ht="33" customHeight="1" spans="1:12">
      <c r="A44" s="185" t="s">
        <v>52</v>
      </c>
      <c r="B44" s="186"/>
      <c r="C44" s="171" t="s">
        <v>53</v>
      </c>
      <c r="D44" s="172">
        <v>0</v>
      </c>
      <c r="E44" s="172">
        <v>1</v>
      </c>
      <c r="F44" s="172">
        <v>1</v>
      </c>
      <c r="G44" s="172">
        <f>D44*E44*F44</f>
        <v>0</v>
      </c>
      <c r="H44" s="169">
        <v>0</v>
      </c>
      <c r="I44" s="169">
        <v>0</v>
      </c>
      <c r="J44" s="169">
        <v>0</v>
      </c>
      <c r="K44" s="169">
        <v>0</v>
      </c>
      <c r="L44" s="223"/>
    </row>
    <row r="45" s="147" customFormat="1" ht="32.25" customHeight="1" spans="1:12">
      <c r="A45" s="185" t="s">
        <v>54</v>
      </c>
      <c r="B45" s="186"/>
      <c r="C45" s="190" t="s">
        <v>55</v>
      </c>
      <c r="D45" s="168">
        <v>15000</v>
      </c>
      <c r="E45" s="191">
        <v>4</v>
      </c>
      <c r="F45" s="191">
        <v>1</v>
      </c>
      <c r="G45" s="172">
        <f>D45*E45*F45</f>
        <v>60000</v>
      </c>
      <c r="H45" s="169">
        <v>15000</v>
      </c>
      <c r="I45" s="169">
        <v>4</v>
      </c>
      <c r="J45" s="169">
        <v>1</v>
      </c>
      <c r="K45" s="169">
        <f t="shared" ref="K45:K49" si="7">H45*I45*J45</f>
        <v>60000</v>
      </c>
      <c r="L45" s="224" t="s">
        <v>56</v>
      </c>
    </row>
    <row r="46" s="147" customFormat="1" spans="1:12">
      <c r="A46" s="192" t="s">
        <v>84</v>
      </c>
      <c r="B46" s="193"/>
      <c r="C46" s="193"/>
      <c r="D46" s="193"/>
      <c r="E46" s="193"/>
      <c r="F46" s="193"/>
      <c r="G46" s="193"/>
      <c r="H46" s="194"/>
      <c r="I46" s="194"/>
      <c r="J46" s="194"/>
      <c r="K46" s="194"/>
      <c r="L46" s="225"/>
    </row>
    <row r="47" s="147" customFormat="1" ht="60" customHeight="1" spans="1:12">
      <c r="A47" s="195" t="s">
        <v>57</v>
      </c>
      <c r="B47" s="196"/>
      <c r="C47" s="171"/>
      <c r="D47" s="172">
        <v>500</v>
      </c>
      <c r="E47" s="197">
        <v>4</v>
      </c>
      <c r="F47" s="197">
        <v>2</v>
      </c>
      <c r="G47" s="197">
        <f>D47*E47*F47</f>
        <v>4000</v>
      </c>
      <c r="H47" s="198">
        <v>500</v>
      </c>
      <c r="I47" s="198">
        <v>4</v>
      </c>
      <c r="J47" s="198">
        <v>2</v>
      </c>
      <c r="K47" s="169">
        <f t="shared" si="7"/>
        <v>4000</v>
      </c>
      <c r="L47" s="226" t="s">
        <v>85</v>
      </c>
    </row>
    <row r="48" s="147" customFormat="1" spans="1:12">
      <c r="A48" s="192" t="s">
        <v>59</v>
      </c>
      <c r="B48" s="193"/>
      <c r="C48" s="193"/>
      <c r="D48" s="193"/>
      <c r="E48" s="193"/>
      <c r="F48" s="193"/>
      <c r="G48" s="193"/>
      <c r="H48" s="194"/>
      <c r="I48" s="194"/>
      <c r="J48" s="194"/>
      <c r="K48" s="194"/>
      <c r="L48" s="225"/>
    </row>
    <row r="49" s="147" customFormat="1" ht="45" customHeight="1" spans="1:12">
      <c r="A49" s="185" t="s">
        <v>60</v>
      </c>
      <c r="B49" s="186"/>
      <c r="C49" s="199"/>
      <c r="D49" s="168">
        <v>500</v>
      </c>
      <c r="E49" s="168">
        <v>1</v>
      </c>
      <c r="F49" s="168">
        <v>96</v>
      </c>
      <c r="G49" s="168">
        <f>D49*E49*F49</f>
        <v>48000</v>
      </c>
      <c r="H49" s="169">
        <v>500</v>
      </c>
      <c r="I49" s="169">
        <v>1</v>
      </c>
      <c r="J49" s="169">
        <v>96</v>
      </c>
      <c r="K49" s="169">
        <v>46551.69</v>
      </c>
      <c r="L49" s="224" t="s">
        <v>86</v>
      </c>
    </row>
    <row r="50" s="147" customFormat="1" ht="36" customHeight="1" spans="1:12">
      <c r="A50" s="185" t="s">
        <v>63</v>
      </c>
      <c r="B50" s="186"/>
      <c r="C50" s="199"/>
      <c r="D50" s="168">
        <v>1000</v>
      </c>
      <c r="E50" s="168">
        <v>4</v>
      </c>
      <c r="F50" s="168">
        <v>1</v>
      </c>
      <c r="G50" s="168">
        <f>D50*E50*F50</f>
        <v>4000</v>
      </c>
      <c r="H50" s="169">
        <v>1920</v>
      </c>
      <c r="I50" s="169">
        <v>4</v>
      </c>
      <c r="J50" s="169">
        <v>1</v>
      </c>
      <c r="K50" s="169">
        <f>H50*I50*J50</f>
        <v>7680</v>
      </c>
      <c r="L50" s="224"/>
    </row>
    <row r="51" s="147" customFormat="1" ht="37" customHeight="1" spans="1:12">
      <c r="A51" s="188" t="s">
        <v>87</v>
      </c>
      <c r="B51" s="189"/>
      <c r="C51" s="199"/>
      <c r="D51" s="168"/>
      <c r="E51" s="168"/>
      <c r="F51" s="168"/>
      <c r="G51" s="168"/>
      <c r="H51" s="169">
        <f>杂费明细!A15</f>
        <v>4305.8</v>
      </c>
      <c r="I51" s="169">
        <v>1</v>
      </c>
      <c r="J51" s="169">
        <v>1</v>
      </c>
      <c r="K51" s="169">
        <f>H51*I51*J51</f>
        <v>4305.8</v>
      </c>
      <c r="L51" s="224"/>
    </row>
    <row r="52" spans="1:12">
      <c r="A52" s="200" t="s">
        <v>88</v>
      </c>
      <c r="B52" s="201"/>
      <c r="C52" s="201"/>
      <c r="D52" s="201"/>
      <c r="E52" s="201"/>
      <c r="F52" s="201"/>
      <c r="G52" s="202">
        <f>SUM(G6:G50)</f>
        <v>335072</v>
      </c>
      <c r="H52" s="203"/>
      <c r="I52" s="203"/>
      <c r="J52" s="203"/>
      <c r="K52" s="203">
        <f>SUM(K6:K51)</f>
        <v>337024.49</v>
      </c>
      <c r="L52" s="227"/>
    </row>
    <row r="53" spans="1:12">
      <c r="A53" s="204" t="s">
        <v>65</v>
      </c>
      <c r="B53" s="205"/>
      <c r="C53" s="205"/>
      <c r="D53" s="205"/>
      <c r="E53" s="205"/>
      <c r="F53" s="205"/>
      <c r="G53" s="206">
        <f>G52*0.1</f>
        <v>33507.2</v>
      </c>
      <c r="H53" s="207"/>
      <c r="I53" s="207"/>
      <c r="J53" s="207"/>
      <c r="K53" s="207">
        <f>K52*0.1</f>
        <v>33702.449</v>
      </c>
      <c r="L53" s="227"/>
    </row>
    <row r="54" s="150" customFormat="1" ht="17.25" spans="1:12">
      <c r="A54" s="208" t="s">
        <v>66</v>
      </c>
      <c r="B54" s="209"/>
      <c r="C54" s="209"/>
      <c r="D54" s="209"/>
      <c r="E54" s="209"/>
      <c r="F54" s="209"/>
      <c r="G54" s="210">
        <f>G52+G53</f>
        <v>368579.2</v>
      </c>
      <c r="H54" s="211"/>
      <c r="I54" s="211"/>
      <c r="J54" s="211"/>
      <c r="K54" s="211">
        <f>SUM(K52:K53)</f>
        <v>370726.939</v>
      </c>
      <c r="L54" s="228"/>
    </row>
    <row r="55" ht="15.75" spans="1:11">
      <c r="A55" s="212" t="s">
        <v>89</v>
      </c>
      <c r="B55" s="209"/>
      <c r="C55" s="209"/>
      <c r="D55" s="209"/>
      <c r="E55" s="209"/>
      <c r="F55" s="209"/>
      <c r="G55" s="210">
        <v>357000</v>
      </c>
      <c r="H55" s="213"/>
      <c r="I55" s="213"/>
      <c r="J55" s="213"/>
      <c r="K55" s="213">
        <v>357000</v>
      </c>
    </row>
    <row r="56" spans="11:12">
      <c r="K56" s="154">
        <f>K54-K55</f>
        <v>13726.939</v>
      </c>
      <c r="L56" s="229" t="s">
        <v>90</v>
      </c>
    </row>
  </sheetData>
  <mergeCells count="28">
    <mergeCell ref="A4:B4"/>
    <mergeCell ref="A5:L5"/>
    <mergeCell ref="A34:F34"/>
    <mergeCell ref="A35:B35"/>
    <mergeCell ref="A36:B36"/>
    <mergeCell ref="A37:B37"/>
    <mergeCell ref="A38:B38"/>
    <mergeCell ref="A39:B39"/>
    <mergeCell ref="A40:B40"/>
    <mergeCell ref="A41:B41"/>
    <mergeCell ref="A42:B42"/>
    <mergeCell ref="A43:B43"/>
    <mergeCell ref="A44:B44"/>
    <mergeCell ref="A45:B45"/>
    <mergeCell ref="A47:B47"/>
    <mergeCell ref="A49:B49"/>
    <mergeCell ref="A50:B50"/>
    <mergeCell ref="A51:B51"/>
    <mergeCell ref="A52:F52"/>
    <mergeCell ref="A53:F53"/>
    <mergeCell ref="A54:F54"/>
    <mergeCell ref="A55:F55"/>
    <mergeCell ref="A6:A12"/>
    <mergeCell ref="A14:A33"/>
    <mergeCell ref="B6:B11"/>
    <mergeCell ref="L6:L10"/>
    <mergeCell ref="L14:L33"/>
    <mergeCell ref="L52:L54"/>
  </mergeCells>
  <pageMargins left="0.236220472440945" right="0.236220472440945" top="0.748031496062992" bottom="0.748031496062992" header="0.31496062992126" footer="0.31496062992126"/>
  <pageSetup paperSize="9" scale="3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workbookViewId="0">
      <selection activeCell="F18" sqref="F18"/>
    </sheetView>
  </sheetViews>
  <sheetFormatPr defaultColWidth="9" defaultRowHeight="14.25" outlineLevelCol="1"/>
  <cols>
    <col min="2" max="2" width="16.2083333333333" customWidth="1"/>
  </cols>
  <sheetData>
    <row r="1" ht="17.25" spans="1:2">
      <c r="A1" s="144" t="s">
        <v>91</v>
      </c>
      <c r="B1" s="144" t="s">
        <v>92</v>
      </c>
    </row>
    <row r="2" ht="17.25" spans="1:2">
      <c r="A2" s="144">
        <v>98</v>
      </c>
      <c r="B2" s="144" t="s">
        <v>93</v>
      </c>
    </row>
    <row r="3" ht="17.25" spans="1:2">
      <c r="A3" s="144">
        <v>884</v>
      </c>
      <c r="B3" s="144" t="s">
        <v>94</v>
      </c>
    </row>
    <row r="4" ht="17.25" spans="1:2">
      <c r="A4" s="144">
        <v>146</v>
      </c>
      <c r="B4" s="144" t="s">
        <v>95</v>
      </c>
    </row>
    <row r="5" ht="17.25" spans="1:2">
      <c r="A5" s="144">
        <v>289.8</v>
      </c>
      <c r="B5" s="144" t="s">
        <v>96</v>
      </c>
    </row>
    <row r="6" ht="17.25" spans="1:2">
      <c r="A6" s="144">
        <v>1134</v>
      </c>
      <c r="B6" s="144" t="s">
        <v>97</v>
      </c>
    </row>
    <row r="7" ht="17.25" spans="1:2">
      <c r="A7" s="144">
        <v>328</v>
      </c>
      <c r="B7" s="144" t="s">
        <v>94</v>
      </c>
    </row>
    <row r="8" ht="17.25" spans="1:2">
      <c r="A8" s="144">
        <v>198</v>
      </c>
      <c r="B8" s="144" t="s">
        <v>98</v>
      </c>
    </row>
    <row r="9" ht="17.25" spans="1:2">
      <c r="A9" s="144">
        <v>290</v>
      </c>
      <c r="B9" s="144" t="s">
        <v>99</v>
      </c>
    </row>
    <row r="10" ht="17.25" spans="1:2">
      <c r="A10" s="144">
        <v>64</v>
      </c>
      <c r="B10" s="144" t="s">
        <v>100</v>
      </c>
    </row>
    <row r="11" ht="17.25" spans="1:2">
      <c r="A11" s="144">
        <v>64</v>
      </c>
      <c r="B11" s="144" t="s">
        <v>101</v>
      </c>
    </row>
    <row r="12" ht="17.25" spans="1:2">
      <c r="A12" s="144">
        <v>186</v>
      </c>
      <c r="B12" s="144" t="s">
        <v>102</v>
      </c>
    </row>
    <row r="13" ht="17.25" spans="1:2">
      <c r="A13" s="144">
        <v>186</v>
      </c>
      <c r="B13" s="144" t="s">
        <v>103</v>
      </c>
    </row>
    <row r="14" ht="17.25" spans="1:2">
      <c r="A14" s="144">
        <v>438</v>
      </c>
      <c r="B14" s="144" t="s">
        <v>104</v>
      </c>
    </row>
    <row r="15" ht="17.25" spans="1:1">
      <c r="A15" s="144">
        <f>SUM(A2:A14)</f>
        <v>4305.8</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workbookViewId="0">
      <selection activeCell="I91" sqref="E5:I91"/>
    </sheetView>
  </sheetViews>
  <sheetFormatPr defaultColWidth="8.78333333333333" defaultRowHeight="13.5"/>
  <cols>
    <col min="1" max="1" width="12.3583333333333" style="120" customWidth="1"/>
    <col min="2" max="2" width="35" style="120" customWidth="1"/>
    <col min="3" max="3" width="22.3583333333333" style="121" customWidth="1"/>
    <col min="4" max="4" width="14.425" style="121" customWidth="1"/>
    <col min="5" max="9" width="7.56666666666667" style="121" customWidth="1"/>
    <col min="10" max="10" width="23.425" style="121" customWidth="1"/>
    <col min="11" max="16384" width="8.78333333333333" style="121"/>
  </cols>
  <sheetData>
    <row r="1" ht="35.4" customHeight="1" spans="1:10">
      <c r="A1" s="88" t="s">
        <v>105</v>
      </c>
      <c r="B1" s="89"/>
      <c r="C1" s="89"/>
      <c r="D1" s="89"/>
      <c r="E1" s="89"/>
      <c r="F1" s="89"/>
      <c r="G1" s="89"/>
      <c r="H1" s="89"/>
      <c r="I1" s="89"/>
      <c r="J1" s="108"/>
    </row>
    <row r="2" s="114" customFormat="1" ht="21.65" customHeight="1" spans="1:10">
      <c r="A2" s="90" t="s">
        <v>106</v>
      </c>
      <c r="B2" s="90" t="s">
        <v>107</v>
      </c>
      <c r="C2" s="91" t="s">
        <v>108</v>
      </c>
      <c r="D2" s="91" t="s">
        <v>109</v>
      </c>
      <c r="E2" s="92" t="s">
        <v>110</v>
      </c>
      <c r="F2" s="92"/>
      <c r="G2" s="92"/>
      <c r="H2" s="92"/>
      <c r="I2" s="92"/>
      <c r="J2" s="109" t="s">
        <v>111</v>
      </c>
    </row>
    <row r="3" s="114" customFormat="1" ht="21.65" customHeight="1" spans="1:10">
      <c r="A3" s="93"/>
      <c r="B3" s="93"/>
      <c r="C3" s="94"/>
      <c r="D3" s="94"/>
      <c r="E3" s="92" t="s">
        <v>112</v>
      </c>
      <c r="F3" s="92" t="s">
        <v>113</v>
      </c>
      <c r="G3" s="92" t="s">
        <v>114</v>
      </c>
      <c r="H3" s="92" t="s">
        <v>115</v>
      </c>
      <c r="I3" s="92" t="s">
        <v>116</v>
      </c>
      <c r="J3" s="110"/>
    </row>
    <row r="4" s="114" customFormat="1" ht="25.1" customHeight="1" spans="1:10">
      <c r="A4" s="122" t="s">
        <v>117</v>
      </c>
      <c r="B4" s="123"/>
      <c r="C4" s="123"/>
      <c r="D4" s="123"/>
      <c r="E4" s="123"/>
      <c r="F4" s="123"/>
      <c r="G4" s="123"/>
      <c r="H4" s="123"/>
      <c r="I4" s="123"/>
      <c r="J4" s="137"/>
    </row>
    <row r="5" s="115" customFormat="1" ht="25.1" customHeight="1" spans="1:10">
      <c r="A5" s="71">
        <v>1</v>
      </c>
      <c r="B5" s="112" t="s">
        <v>118</v>
      </c>
      <c r="C5" s="98" t="s">
        <v>119</v>
      </c>
      <c r="D5" s="99" t="s">
        <v>120</v>
      </c>
      <c r="E5" s="71">
        <v>1</v>
      </c>
      <c r="F5" s="71">
        <v>1</v>
      </c>
      <c r="G5" s="71">
        <v>0</v>
      </c>
      <c r="H5" s="71">
        <v>0</v>
      </c>
      <c r="I5" s="71">
        <v>0</v>
      </c>
      <c r="J5" s="71"/>
    </row>
    <row r="6" s="115" customFormat="1" ht="25.1" customHeight="1" spans="1:10">
      <c r="A6" s="71">
        <v>2</v>
      </c>
      <c r="B6" s="113"/>
      <c r="C6" s="98" t="s">
        <v>121</v>
      </c>
      <c r="D6" s="99" t="s">
        <v>120</v>
      </c>
      <c r="E6" s="71">
        <v>1</v>
      </c>
      <c r="F6" s="71">
        <v>1</v>
      </c>
      <c r="G6" s="71">
        <v>0</v>
      </c>
      <c r="H6" s="71">
        <v>0</v>
      </c>
      <c r="I6" s="71">
        <v>0</v>
      </c>
      <c r="J6" s="71"/>
    </row>
    <row r="7" s="115" customFormat="1" ht="25.1" customHeight="1" spans="1:10">
      <c r="A7" s="71">
        <v>3</v>
      </c>
      <c r="B7" s="112" t="s">
        <v>122</v>
      </c>
      <c r="C7" s="124" t="s">
        <v>123</v>
      </c>
      <c r="D7" s="99" t="s">
        <v>120</v>
      </c>
      <c r="E7" s="71">
        <v>1</v>
      </c>
      <c r="F7" s="71">
        <v>0</v>
      </c>
      <c r="G7" s="71">
        <v>0</v>
      </c>
      <c r="H7" s="71">
        <v>0</v>
      </c>
      <c r="I7" s="71">
        <v>0</v>
      </c>
      <c r="J7" s="112" t="s">
        <v>124</v>
      </c>
    </row>
    <row r="8" s="115" customFormat="1" ht="25.1" customHeight="1" spans="1:10">
      <c r="A8" s="71">
        <v>4</v>
      </c>
      <c r="B8" s="113"/>
      <c r="C8" s="124" t="s">
        <v>125</v>
      </c>
      <c r="D8" s="99" t="s">
        <v>120</v>
      </c>
      <c r="E8" s="71">
        <v>1</v>
      </c>
      <c r="F8" s="71">
        <v>0</v>
      </c>
      <c r="G8" s="71">
        <v>0</v>
      </c>
      <c r="H8" s="71">
        <v>0</v>
      </c>
      <c r="I8" s="71">
        <v>0</v>
      </c>
      <c r="J8" s="113"/>
    </row>
    <row r="9" s="115" customFormat="1" ht="25.1" customHeight="1" spans="1:10">
      <c r="A9" s="71">
        <v>5</v>
      </c>
      <c r="B9" s="71" t="s">
        <v>126</v>
      </c>
      <c r="C9" s="98" t="s">
        <v>127</v>
      </c>
      <c r="D9" s="99" t="s">
        <v>120</v>
      </c>
      <c r="E9" s="71">
        <v>1</v>
      </c>
      <c r="F9" s="71">
        <v>1</v>
      </c>
      <c r="G9" s="71">
        <v>0</v>
      </c>
      <c r="H9" s="71">
        <v>0</v>
      </c>
      <c r="I9" s="71">
        <v>0</v>
      </c>
      <c r="J9" s="71"/>
    </row>
    <row r="10" s="115" customFormat="1" ht="25.1" customHeight="1" spans="1:10">
      <c r="A10" s="71">
        <v>6</v>
      </c>
      <c r="B10" s="71" t="s">
        <v>128</v>
      </c>
      <c r="C10" s="98" t="s">
        <v>129</v>
      </c>
      <c r="D10" s="99" t="s">
        <v>120</v>
      </c>
      <c r="E10" s="71">
        <v>1</v>
      </c>
      <c r="F10" s="71">
        <v>1</v>
      </c>
      <c r="G10" s="71">
        <v>0</v>
      </c>
      <c r="H10" s="71">
        <v>0</v>
      </c>
      <c r="I10" s="71">
        <v>0</v>
      </c>
      <c r="J10" s="71"/>
    </row>
    <row r="11" s="115" customFormat="1" ht="25.1" customHeight="1" spans="1:10">
      <c r="A11" s="71">
        <v>7</v>
      </c>
      <c r="B11" s="71" t="s">
        <v>130</v>
      </c>
      <c r="C11" s="102" t="s">
        <v>131</v>
      </c>
      <c r="D11" s="99" t="s">
        <v>120</v>
      </c>
      <c r="E11" s="71">
        <v>1</v>
      </c>
      <c r="F11" s="71">
        <v>1</v>
      </c>
      <c r="G11" s="71">
        <v>0</v>
      </c>
      <c r="H11" s="71">
        <v>0</v>
      </c>
      <c r="I11" s="71">
        <v>0</v>
      </c>
      <c r="J11" s="71"/>
    </row>
    <row r="12" s="115" customFormat="1" ht="25.1" customHeight="1" spans="1:10">
      <c r="A12" s="71">
        <v>8</v>
      </c>
      <c r="B12" s="71" t="s">
        <v>132</v>
      </c>
      <c r="C12" s="98" t="s">
        <v>133</v>
      </c>
      <c r="D12" s="99" t="s">
        <v>120</v>
      </c>
      <c r="E12" s="71">
        <v>1</v>
      </c>
      <c r="F12" s="71">
        <v>1</v>
      </c>
      <c r="G12" s="71">
        <v>0</v>
      </c>
      <c r="H12" s="71">
        <v>0</v>
      </c>
      <c r="I12" s="71">
        <v>0</v>
      </c>
      <c r="J12" s="71"/>
    </row>
    <row r="13" s="115" customFormat="1" ht="25.1" customHeight="1" spans="1:10">
      <c r="A13" s="71">
        <v>9</v>
      </c>
      <c r="B13" s="71" t="s">
        <v>134</v>
      </c>
      <c r="C13" s="98" t="s">
        <v>135</v>
      </c>
      <c r="D13" s="99" t="s">
        <v>120</v>
      </c>
      <c r="E13" s="71">
        <v>1</v>
      </c>
      <c r="F13" s="71">
        <v>1</v>
      </c>
      <c r="G13" s="71">
        <v>0</v>
      </c>
      <c r="H13" s="71">
        <v>0</v>
      </c>
      <c r="I13" s="71">
        <v>0</v>
      </c>
      <c r="J13" s="71"/>
    </row>
    <row r="14" s="115" customFormat="1" ht="25.1" customHeight="1" spans="1:10">
      <c r="A14" s="71">
        <v>10</v>
      </c>
      <c r="B14" s="71" t="s">
        <v>136</v>
      </c>
      <c r="C14" s="99" t="s">
        <v>137</v>
      </c>
      <c r="D14" s="99" t="s">
        <v>120</v>
      </c>
      <c r="E14" s="71">
        <v>1</v>
      </c>
      <c r="F14" s="71">
        <v>1</v>
      </c>
      <c r="G14" s="71">
        <v>0</v>
      </c>
      <c r="H14" s="71">
        <v>0</v>
      </c>
      <c r="I14" s="71">
        <v>0</v>
      </c>
      <c r="J14" s="71"/>
    </row>
    <row r="15" s="115" customFormat="1" ht="25.1" customHeight="1" spans="1:10">
      <c r="A15" s="71">
        <v>11</v>
      </c>
      <c r="B15" s="112" t="s">
        <v>138</v>
      </c>
      <c r="C15" s="98" t="s">
        <v>139</v>
      </c>
      <c r="D15" s="99" t="s">
        <v>120</v>
      </c>
      <c r="E15" s="71">
        <v>1</v>
      </c>
      <c r="F15" s="71">
        <v>1</v>
      </c>
      <c r="G15" s="71">
        <v>0</v>
      </c>
      <c r="H15" s="71">
        <v>0</v>
      </c>
      <c r="I15" s="71">
        <v>0</v>
      </c>
      <c r="J15" s="71"/>
    </row>
    <row r="16" s="115" customFormat="1" ht="25.1" customHeight="1" spans="1:10">
      <c r="A16" s="71">
        <v>12</v>
      </c>
      <c r="B16" s="113"/>
      <c r="C16" s="98" t="s">
        <v>140</v>
      </c>
      <c r="D16" s="99" t="s">
        <v>120</v>
      </c>
      <c r="E16" s="71">
        <v>1</v>
      </c>
      <c r="F16" s="71">
        <v>1</v>
      </c>
      <c r="G16" s="71">
        <v>0</v>
      </c>
      <c r="H16" s="71">
        <v>0</v>
      </c>
      <c r="I16" s="71">
        <v>0</v>
      </c>
      <c r="J16" s="71"/>
    </row>
    <row r="17" s="115" customFormat="1" ht="25.1" customHeight="1" spans="1:10">
      <c r="A17" s="71">
        <v>13</v>
      </c>
      <c r="B17" s="71" t="s">
        <v>141</v>
      </c>
      <c r="C17" s="105" t="s">
        <v>142</v>
      </c>
      <c r="D17" s="99" t="s">
        <v>120</v>
      </c>
      <c r="E17" s="71">
        <v>1</v>
      </c>
      <c r="F17" s="71">
        <v>1</v>
      </c>
      <c r="G17" s="71">
        <v>0</v>
      </c>
      <c r="H17" s="71">
        <v>0</v>
      </c>
      <c r="I17" s="71">
        <v>0</v>
      </c>
      <c r="J17" s="71"/>
    </row>
    <row r="18" s="115" customFormat="1" ht="25.1" customHeight="1" spans="1:10">
      <c r="A18" s="71">
        <v>14</v>
      </c>
      <c r="B18" s="112" t="s">
        <v>143</v>
      </c>
      <c r="C18" s="105" t="s">
        <v>144</v>
      </c>
      <c r="D18" s="99" t="s">
        <v>120</v>
      </c>
      <c r="E18" s="71">
        <v>1</v>
      </c>
      <c r="F18" s="71">
        <v>1</v>
      </c>
      <c r="G18" s="71">
        <v>0</v>
      </c>
      <c r="H18" s="71">
        <v>0</v>
      </c>
      <c r="I18" s="71">
        <v>0</v>
      </c>
      <c r="J18" s="71"/>
    </row>
    <row r="19" s="115" customFormat="1" ht="25.1" customHeight="1" spans="1:10">
      <c r="A19" s="71">
        <v>15</v>
      </c>
      <c r="B19" s="112" t="s">
        <v>145</v>
      </c>
      <c r="C19" s="105" t="s">
        <v>146</v>
      </c>
      <c r="D19" s="99" t="s">
        <v>120</v>
      </c>
      <c r="E19" s="71">
        <v>1</v>
      </c>
      <c r="F19" s="71">
        <v>1</v>
      </c>
      <c r="G19" s="71">
        <v>0</v>
      </c>
      <c r="H19" s="71">
        <v>0</v>
      </c>
      <c r="I19" s="71">
        <v>0</v>
      </c>
      <c r="J19" s="71"/>
    </row>
    <row r="20" s="115" customFormat="1" ht="25.1" customHeight="1" spans="1:10">
      <c r="A20" s="71">
        <v>16</v>
      </c>
      <c r="B20" s="113"/>
      <c r="C20" s="105" t="s">
        <v>147</v>
      </c>
      <c r="D20" s="99" t="s">
        <v>120</v>
      </c>
      <c r="E20" s="71">
        <v>1</v>
      </c>
      <c r="F20" s="71">
        <v>1</v>
      </c>
      <c r="G20" s="71">
        <v>0</v>
      </c>
      <c r="H20" s="71">
        <v>0</v>
      </c>
      <c r="I20" s="71">
        <v>0</v>
      </c>
      <c r="J20" s="71"/>
    </row>
    <row r="21" s="115" customFormat="1" ht="25.1" customHeight="1" spans="1:10">
      <c r="A21" s="71">
        <v>17</v>
      </c>
      <c r="B21" s="112" t="s">
        <v>148</v>
      </c>
      <c r="C21" s="107" t="s">
        <v>149</v>
      </c>
      <c r="D21" s="99" t="s">
        <v>120</v>
      </c>
      <c r="E21" s="71">
        <v>1</v>
      </c>
      <c r="F21" s="71">
        <v>1</v>
      </c>
      <c r="G21" s="71">
        <v>0</v>
      </c>
      <c r="H21" s="71">
        <v>0</v>
      </c>
      <c r="I21" s="71">
        <v>0</v>
      </c>
      <c r="J21" s="71"/>
    </row>
    <row r="22" s="116" customFormat="1" ht="25.1" customHeight="1" spans="1:10">
      <c r="A22" s="71">
        <v>18</v>
      </c>
      <c r="B22" s="300" t="s">
        <v>150</v>
      </c>
      <c r="C22" s="126" t="s">
        <v>151</v>
      </c>
      <c r="D22" s="99" t="s">
        <v>120</v>
      </c>
      <c r="E22" s="127">
        <v>1</v>
      </c>
      <c r="F22" s="127">
        <v>1</v>
      </c>
      <c r="G22" s="127">
        <v>0</v>
      </c>
      <c r="H22" s="127">
        <v>0</v>
      </c>
      <c r="I22" s="127">
        <v>0</v>
      </c>
      <c r="J22" s="138"/>
    </row>
    <row r="23" s="116" customFormat="1" ht="25.1" customHeight="1" spans="1:10">
      <c r="A23" s="71">
        <v>19</v>
      </c>
      <c r="B23" s="300" t="s">
        <v>152</v>
      </c>
      <c r="C23" s="128" t="s">
        <v>153</v>
      </c>
      <c r="D23" s="99" t="s">
        <v>120</v>
      </c>
      <c r="E23" s="129">
        <v>1</v>
      </c>
      <c r="F23" s="129">
        <v>1</v>
      </c>
      <c r="G23" s="129">
        <v>0</v>
      </c>
      <c r="H23" s="129">
        <v>0</v>
      </c>
      <c r="I23" s="129">
        <v>0</v>
      </c>
      <c r="J23" s="138"/>
    </row>
    <row r="24" s="116" customFormat="1" ht="25.1" customHeight="1" spans="1:10">
      <c r="A24" s="71">
        <v>20</v>
      </c>
      <c r="B24" s="125"/>
      <c r="C24" s="99" t="s">
        <v>154</v>
      </c>
      <c r="D24" s="99" t="s">
        <v>120</v>
      </c>
      <c r="E24" s="129">
        <v>1</v>
      </c>
      <c r="F24" s="129">
        <v>1</v>
      </c>
      <c r="G24" s="129">
        <v>0</v>
      </c>
      <c r="H24" s="129">
        <v>0</v>
      </c>
      <c r="I24" s="129">
        <v>0</v>
      </c>
      <c r="J24" s="138"/>
    </row>
    <row r="25" s="117" customFormat="1" ht="25.1" customHeight="1" spans="1:10">
      <c r="A25" s="71">
        <v>21</v>
      </c>
      <c r="B25" s="130" t="s">
        <v>155</v>
      </c>
      <c r="C25" s="131" t="s">
        <v>156</v>
      </c>
      <c r="D25" s="99" t="s">
        <v>120</v>
      </c>
      <c r="E25" s="129">
        <v>1</v>
      </c>
      <c r="F25" s="129">
        <v>1</v>
      </c>
      <c r="G25" s="129">
        <v>0</v>
      </c>
      <c r="H25" s="129">
        <v>0</v>
      </c>
      <c r="I25" s="129">
        <v>0</v>
      </c>
      <c r="J25" s="129"/>
    </row>
    <row r="26" s="117" customFormat="1" ht="25.1" customHeight="1" spans="1:10">
      <c r="A26" s="71">
        <v>22</v>
      </c>
      <c r="B26" s="71" t="s">
        <v>157</v>
      </c>
      <c r="C26" s="132" t="s">
        <v>158</v>
      </c>
      <c r="D26" s="98" t="s">
        <v>120</v>
      </c>
      <c r="E26" s="129">
        <v>1</v>
      </c>
      <c r="F26" s="129">
        <v>1</v>
      </c>
      <c r="G26" s="129">
        <v>0</v>
      </c>
      <c r="H26" s="129">
        <v>0</v>
      </c>
      <c r="I26" s="129">
        <v>0</v>
      </c>
      <c r="J26" s="129"/>
    </row>
    <row r="27" s="114" customFormat="1" ht="25.1" customHeight="1" spans="1:10">
      <c r="A27" s="122" t="s">
        <v>159</v>
      </c>
      <c r="B27" s="123"/>
      <c r="C27" s="123"/>
      <c r="D27" s="123"/>
      <c r="E27" s="123"/>
      <c r="F27" s="123"/>
      <c r="G27" s="123"/>
      <c r="H27" s="123"/>
      <c r="I27" s="123"/>
      <c r="J27" s="137"/>
    </row>
    <row r="28" s="116" customFormat="1" ht="25.1" customHeight="1" spans="1:10">
      <c r="A28" s="129">
        <v>1</v>
      </c>
      <c r="B28" s="129" t="s">
        <v>160</v>
      </c>
      <c r="C28" s="129" t="s">
        <v>161</v>
      </c>
      <c r="D28" s="98" t="s">
        <v>120</v>
      </c>
      <c r="E28" s="129">
        <v>0</v>
      </c>
      <c r="F28" s="129">
        <v>1</v>
      </c>
      <c r="G28" s="129">
        <v>0</v>
      </c>
      <c r="H28" s="129">
        <v>0</v>
      </c>
      <c r="I28" s="129">
        <v>0</v>
      </c>
      <c r="J28" s="129"/>
    </row>
    <row r="29" s="116" customFormat="1" ht="25.1" customHeight="1" spans="1:10">
      <c r="A29" s="129">
        <v>2</v>
      </c>
      <c r="B29" s="98" t="s">
        <v>162</v>
      </c>
      <c r="C29" s="129" t="s">
        <v>163</v>
      </c>
      <c r="D29" s="98" t="s">
        <v>120</v>
      </c>
      <c r="E29" s="129">
        <v>0</v>
      </c>
      <c r="F29" s="129">
        <v>1</v>
      </c>
      <c r="G29" s="129">
        <v>1</v>
      </c>
      <c r="H29" s="129">
        <v>0</v>
      </c>
      <c r="I29" s="129">
        <v>0</v>
      </c>
      <c r="J29" s="129"/>
    </row>
    <row r="30" s="116" customFormat="1" ht="25.1" customHeight="1" spans="1:10">
      <c r="A30" s="71">
        <v>3</v>
      </c>
      <c r="B30" s="103" t="s">
        <v>164</v>
      </c>
      <c r="C30" s="128" t="s">
        <v>165</v>
      </c>
      <c r="D30" s="99" t="s">
        <v>120</v>
      </c>
      <c r="E30" s="133">
        <v>0</v>
      </c>
      <c r="F30" s="133">
        <v>1</v>
      </c>
      <c r="G30" s="133">
        <v>1</v>
      </c>
      <c r="H30" s="133">
        <v>0</v>
      </c>
      <c r="I30" s="133">
        <v>0</v>
      </c>
      <c r="J30" s="138"/>
    </row>
    <row r="31" s="116" customFormat="1" ht="25.1" customHeight="1" spans="1:10">
      <c r="A31" s="71">
        <v>4</v>
      </c>
      <c r="B31" s="103" t="s">
        <v>166</v>
      </c>
      <c r="C31" s="99" t="s">
        <v>167</v>
      </c>
      <c r="D31" s="99" t="s">
        <v>120</v>
      </c>
      <c r="E31" s="133">
        <v>0</v>
      </c>
      <c r="F31" s="133">
        <v>1</v>
      </c>
      <c r="G31" s="133">
        <v>1</v>
      </c>
      <c r="H31" s="133">
        <v>0</v>
      </c>
      <c r="I31" s="133">
        <v>0</v>
      </c>
      <c r="J31" s="138"/>
    </row>
    <row r="32" s="116" customFormat="1" ht="25.1" customHeight="1" spans="1:10">
      <c r="A32" s="71">
        <v>5</v>
      </c>
      <c r="B32" s="104"/>
      <c r="C32" s="99" t="s">
        <v>168</v>
      </c>
      <c r="D32" s="99" t="s">
        <v>120</v>
      </c>
      <c r="E32" s="133">
        <v>0</v>
      </c>
      <c r="F32" s="133">
        <v>1</v>
      </c>
      <c r="G32" s="133">
        <v>1</v>
      </c>
      <c r="H32" s="133">
        <v>0</v>
      </c>
      <c r="I32" s="133">
        <v>0</v>
      </c>
      <c r="J32" s="133"/>
    </row>
    <row r="33" s="116" customFormat="1" ht="25.1" customHeight="1" spans="1:10">
      <c r="A33" s="71">
        <v>6</v>
      </c>
      <c r="B33" s="134" t="s">
        <v>169</v>
      </c>
      <c r="C33" s="99" t="s">
        <v>170</v>
      </c>
      <c r="D33" s="99" t="s">
        <v>120</v>
      </c>
      <c r="E33" s="133">
        <v>0</v>
      </c>
      <c r="F33" s="133">
        <v>1</v>
      </c>
      <c r="G33" s="133">
        <v>1</v>
      </c>
      <c r="H33" s="133">
        <v>0</v>
      </c>
      <c r="I33" s="133">
        <v>0</v>
      </c>
      <c r="J33" s="138"/>
    </row>
    <row r="34" s="116" customFormat="1" ht="25.1" customHeight="1" spans="1:10">
      <c r="A34" s="71">
        <v>7</v>
      </c>
      <c r="B34" s="135"/>
      <c r="C34" s="99" t="s">
        <v>171</v>
      </c>
      <c r="D34" s="99" t="s">
        <v>120</v>
      </c>
      <c r="E34" s="133">
        <v>0</v>
      </c>
      <c r="F34" s="133">
        <v>1</v>
      </c>
      <c r="G34" s="133">
        <v>1</v>
      </c>
      <c r="H34" s="133">
        <v>0</v>
      </c>
      <c r="I34" s="133">
        <v>0</v>
      </c>
      <c r="J34" s="138"/>
    </row>
    <row r="35" s="116" customFormat="1" ht="25.1" customHeight="1" spans="1:10">
      <c r="A35" s="71">
        <v>8</v>
      </c>
      <c r="B35" s="98" t="s">
        <v>172</v>
      </c>
      <c r="C35" s="99" t="s">
        <v>173</v>
      </c>
      <c r="D35" s="99" t="s">
        <v>120</v>
      </c>
      <c r="E35" s="133">
        <v>0</v>
      </c>
      <c r="F35" s="133">
        <v>1</v>
      </c>
      <c r="G35" s="133">
        <v>1</v>
      </c>
      <c r="H35" s="133">
        <v>0</v>
      </c>
      <c r="I35" s="133">
        <v>0</v>
      </c>
      <c r="J35" s="138"/>
    </row>
    <row r="36" s="116" customFormat="1" ht="25.1" customHeight="1" spans="1:10">
      <c r="A36" s="71">
        <v>9</v>
      </c>
      <c r="B36" s="103" t="s">
        <v>174</v>
      </c>
      <c r="C36" s="98" t="s">
        <v>175</v>
      </c>
      <c r="D36" s="99" t="s">
        <v>120</v>
      </c>
      <c r="E36" s="129">
        <v>0</v>
      </c>
      <c r="F36" s="129">
        <v>1</v>
      </c>
      <c r="G36" s="129">
        <v>1</v>
      </c>
      <c r="H36" s="129">
        <v>0</v>
      </c>
      <c r="I36" s="129">
        <v>0</v>
      </c>
      <c r="J36" s="138"/>
    </row>
    <row r="37" s="116" customFormat="1" ht="25.1" customHeight="1" spans="1:10">
      <c r="A37" s="71">
        <v>10</v>
      </c>
      <c r="B37" s="104"/>
      <c r="C37" s="98" t="s">
        <v>176</v>
      </c>
      <c r="D37" s="99" t="s">
        <v>120</v>
      </c>
      <c r="E37" s="129">
        <v>0</v>
      </c>
      <c r="F37" s="129">
        <v>1</v>
      </c>
      <c r="G37" s="129">
        <v>1</v>
      </c>
      <c r="H37" s="129">
        <v>0</v>
      </c>
      <c r="I37" s="129">
        <v>0</v>
      </c>
      <c r="J37" s="138"/>
    </row>
    <row r="38" s="116" customFormat="1" ht="25.1" customHeight="1" spans="1:10">
      <c r="A38" s="71">
        <v>11</v>
      </c>
      <c r="B38" s="301" t="s">
        <v>177</v>
      </c>
      <c r="C38" s="99" t="s">
        <v>178</v>
      </c>
      <c r="D38" s="99" t="s">
        <v>120</v>
      </c>
      <c r="E38" s="129">
        <v>0</v>
      </c>
      <c r="F38" s="129">
        <v>1</v>
      </c>
      <c r="G38" s="129">
        <v>1</v>
      </c>
      <c r="H38" s="129">
        <v>0</v>
      </c>
      <c r="I38" s="129">
        <v>0</v>
      </c>
      <c r="J38" s="138"/>
    </row>
    <row r="39" s="116" customFormat="1" ht="25.1" customHeight="1" spans="1:10">
      <c r="A39" s="71">
        <v>12</v>
      </c>
      <c r="B39" s="302" t="s">
        <v>179</v>
      </c>
      <c r="C39" s="126" t="s">
        <v>180</v>
      </c>
      <c r="D39" s="99" t="s">
        <v>120</v>
      </c>
      <c r="E39" s="71">
        <v>0</v>
      </c>
      <c r="F39" s="71">
        <v>1</v>
      </c>
      <c r="G39" s="71">
        <v>1</v>
      </c>
      <c r="H39" s="71">
        <v>0</v>
      </c>
      <c r="I39" s="71">
        <v>0</v>
      </c>
      <c r="J39" s="138"/>
    </row>
    <row r="40" s="116" customFormat="1" ht="25.1" customHeight="1" spans="1:10">
      <c r="A40" s="71">
        <v>13</v>
      </c>
      <c r="B40" s="103" t="s">
        <v>181</v>
      </c>
      <c r="C40" s="66" t="s">
        <v>182</v>
      </c>
      <c r="D40" s="99" t="s">
        <v>120</v>
      </c>
      <c r="E40" s="129">
        <v>0</v>
      </c>
      <c r="F40" s="129">
        <v>1</v>
      </c>
      <c r="G40" s="129">
        <v>1</v>
      </c>
      <c r="H40" s="129">
        <v>0</v>
      </c>
      <c r="I40" s="129">
        <v>0</v>
      </c>
      <c r="J40" s="138"/>
    </row>
    <row r="41" s="116" customFormat="1" ht="25.1" customHeight="1" spans="1:10">
      <c r="A41" s="71">
        <v>14</v>
      </c>
      <c r="B41" s="303" t="s">
        <v>183</v>
      </c>
      <c r="C41" s="98" t="s">
        <v>184</v>
      </c>
      <c r="D41" s="99" t="s">
        <v>120</v>
      </c>
      <c r="E41" s="129">
        <v>0</v>
      </c>
      <c r="F41" s="129">
        <v>1</v>
      </c>
      <c r="G41" s="129">
        <v>1</v>
      </c>
      <c r="H41" s="129">
        <v>0</v>
      </c>
      <c r="I41" s="129">
        <v>0</v>
      </c>
      <c r="J41" s="138"/>
    </row>
    <row r="42" s="116" customFormat="1" ht="25.1" customHeight="1" spans="1:10">
      <c r="A42" s="71">
        <v>15</v>
      </c>
      <c r="B42" s="98" t="s">
        <v>185</v>
      </c>
      <c r="C42" s="98" t="s">
        <v>186</v>
      </c>
      <c r="D42" s="99" t="s">
        <v>120</v>
      </c>
      <c r="E42" s="129">
        <v>0</v>
      </c>
      <c r="F42" s="129">
        <v>1</v>
      </c>
      <c r="G42" s="129">
        <v>1</v>
      </c>
      <c r="H42" s="129">
        <v>0</v>
      </c>
      <c r="I42" s="129">
        <v>0</v>
      </c>
      <c r="J42" s="138"/>
    </row>
    <row r="43" s="116" customFormat="1" ht="25.1" customHeight="1" spans="1:10">
      <c r="A43" s="71">
        <v>16</v>
      </c>
      <c r="B43" s="98" t="s">
        <v>187</v>
      </c>
      <c r="C43" s="99" t="s">
        <v>188</v>
      </c>
      <c r="D43" s="99" t="s">
        <v>120</v>
      </c>
      <c r="E43" s="129">
        <v>0</v>
      </c>
      <c r="F43" s="129">
        <v>1</v>
      </c>
      <c r="G43" s="129">
        <v>1</v>
      </c>
      <c r="H43" s="129">
        <v>0</v>
      </c>
      <c r="I43" s="129">
        <v>0</v>
      </c>
      <c r="J43" s="138"/>
    </row>
    <row r="44" s="116" customFormat="1" ht="25.1" customHeight="1" spans="1:10">
      <c r="A44" s="71">
        <v>17</v>
      </c>
      <c r="B44" s="300" t="s">
        <v>189</v>
      </c>
      <c r="C44" s="99" t="s">
        <v>190</v>
      </c>
      <c r="D44" s="99" t="s">
        <v>120</v>
      </c>
      <c r="E44" s="129">
        <v>0</v>
      </c>
      <c r="F44" s="129">
        <v>1</v>
      </c>
      <c r="G44" s="129">
        <v>1</v>
      </c>
      <c r="H44" s="129">
        <v>0</v>
      </c>
      <c r="I44" s="129">
        <v>0</v>
      </c>
      <c r="J44" s="138"/>
    </row>
    <row r="45" s="116" customFormat="1" ht="25.1" customHeight="1" spans="1:10">
      <c r="A45" s="71">
        <v>18</v>
      </c>
      <c r="B45" s="103" t="s">
        <v>191</v>
      </c>
      <c r="C45" s="132" t="s">
        <v>192</v>
      </c>
      <c r="D45" s="99" t="s">
        <v>120</v>
      </c>
      <c r="E45" s="71">
        <v>0</v>
      </c>
      <c r="F45" s="71">
        <v>1</v>
      </c>
      <c r="G45" s="71">
        <v>1</v>
      </c>
      <c r="H45" s="71">
        <v>0</v>
      </c>
      <c r="I45" s="71">
        <v>0</v>
      </c>
      <c r="J45" s="138"/>
    </row>
    <row r="46" s="115" customFormat="1" ht="25.1" customHeight="1" spans="1:10">
      <c r="A46" s="71">
        <v>19</v>
      </c>
      <c r="B46" s="300" t="s">
        <v>193</v>
      </c>
      <c r="C46" s="99" t="s">
        <v>194</v>
      </c>
      <c r="D46" s="99" t="s">
        <v>120</v>
      </c>
      <c r="E46" s="71">
        <v>0</v>
      </c>
      <c r="F46" s="71">
        <v>1</v>
      </c>
      <c r="G46" s="71">
        <v>0</v>
      </c>
      <c r="H46" s="71">
        <v>0</v>
      </c>
      <c r="I46" s="71">
        <v>0</v>
      </c>
      <c r="J46" s="71" t="s">
        <v>195</v>
      </c>
    </row>
    <row r="47" s="115" customFormat="1" ht="25.1" customHeight="1" spans="1:10">
      <c r="A47" s="71">
        <v>20</v>
      </c>
      <c r="B47" s="71" t="s">
        <v>196</v>
      </c>
      <c r="C47" s="105" t="s">
        <v>197</v>
      </c>
      <c r="D47" s="99" t="s">
        <v>120</v>
      </c>
      <c r="E47" s="71">
        <v>0</v>
      </c>
      <c r="F47" s="71">
        <v>1</v>
      </c>
      <c r="G47" s="71">
        <v>1</v>
      </c>
      <c r="H47" s="71">
        <v>0</v>
      </c>
      <c r="I47" s="71">
        <v>0</v>
      </c>
      <c r="J47" s="66"/>
    </row>
    <row r="48" s="116" customFormat="1" ht="25.1" customHeight="1" spans="1:10">
      <c r="A48" s="71">
        <v>21</v>
      </c>
      <c r="B48" s="125" t="s">
        <v>198</v>
      </c>
      <c r="C48" s="98" t="s">
        <v>199</v>
      </c>
      <c r="D48" s="99" t="s">
        <v>120</v>
      </c>
      <c r="E48" s="71">
        <v>0</v>
      </c>
      <c r="F48" s="71">
        <v>1</v>
      </c>
      <c r="G48" s="71">
        <v>1</v>
      </c>
      <c r="H48" s="71">
        <v>0</v>
      </c>
      <c r="I48" s="71">
        <v>0</v>
      </c>
      <c r="J48" s="138"/>
    </row>
    <row r="49" s="116" customFormat="1" ht="25.1" customHeight="1" spans="1:10">
      <c r="A49" s="71">
        <v>22</v>
      </c>
      <c r="B49" s="125"/>
      <c r="C49" s="98" t="s">
        <v>200</v>
      </c>
      <c r="D49" s="99" t="s">
        <v>120</v>
      </c>
      <c r="E49" s="71">
        <v>0</v>
      </c>
      <c r="F49" s="71">
        <v>1</v>
      </c>
      <c r="G49" s="71">
        <v>1</v>
      </c>
      <c r="H49" s="71">
        <v>0</v>
      </c>
      <c r="I49" s="71">
        <v>0</v>
      </c>
      <c r="J49" s="138"/>
    </row>
    <row r="50" s="114" customFormat="1" ht="25.1" customHeight="1" spans="1:10">
      <c r="A50" s="122" t="s">
        <v>201</v>
      </c>
      <c r="B50" s="123"/>
      <c r="C50" s="123"/>
      <c r="D50" s="123"/>
      <c r="E50" s="123"/>
      <c r="F50" s="123"/>
      <c r="G50" s="123"/>
      <c r="H50" s="123"/>
      <c r="I50" s="123"/>
      <c r="J50" s="137"/>
    </row>
    <row r="51" s="115" customFormat="1" ht="25.1" customHeight="1" spans="1:10">
      <c r="A51" s="71">
        <v>1</v>
      </c>
      <c r="B51" s="71" t="s">
        <v>202</v>
      </c>
      <c r="C51" s="98" t="s">
        <v>203</v>
      </c>
      <c r="D51" s="99" t="s">
        <v>120</v>
      </c>
      <c r="E51" s="71">
        <v>0</v>
      </c>
      <c r="F51" s="71">
        <v>0</v>
      </c>
      <c r="G51" s="71">
        <v>1</v>
      </c>
      <c r="H51" s="71">
        <v>1</v>
      </c>
      <c r="I51" s="71">
        <v>0</v>
      </c>
      <c r="J51" s="71"/>
    </row>
    <row r="52" s="115" customFormat="1" ht="25.1" customHeight="1" spans="1:10">
      <c r="A52" s="71">
        <v>2</v>
      </c>
      <c r="B52" s="71" t="s">
        <v>204</v>
      </c>
      <c r="C52" s="105" t="s">
        <v>205</v>
      </c>
      <c r="D52" s="99" t="s">
        <v>120</v>
      </c>
      <c r="E52" s="71">
        <v>0</v>
      </c>
      <c r="F52" s="71">
        <v>0</v>
      </c>
      <c r="G52" s="71">
        <v>1</v>
      </c>
      <c r="H52" s="71">
        <v>1</v>
      </c>
      <c r="I52" s="71">
        <v>0</v>
      </c>
      <c r="J52" s="71"/>
    </row>
    <row r="53" s="115" customFormat="1" ht="24.65" customHeight="1" spans="1:10">
      <c r="A53" s="71">
        <v>3</v>
      </c>
      <c r="B53" s="71" t="s">
        <v>206</v>
      </c>
      <c r="C53" s="105" t="s">
        <v>207</v>
      </c>
      <c r="D53" s="99" t="s">
        <v>120</v>
      </c>
      <c r="E53" s="71">
        <v>0</v>
      </c>
      <c r="F53" s="71">
        <v>0</v>
      </c>
      <c r="G53" s="71">
        <v>1</v>
      </c>
      <c r="H53" s="71">
        <v>1</v>
      </c>
      <c r="I53" s="71">
        <v>0</v>
      </c>
      <c r="J53" s="71"/>
    </row>
    <row r="54" s="115" customFormat="1" ht="25.1" customHeight="1" spans="1:10">
      <c r="A54" s="71">
        <v>4</v>
      </c>
      <c r="B54" s="98" t="s">
        <v>208</v>
      </c>
      <c r="C54" s="105" t="s">
        <v>209</v>
      </c>
      <c r="D54" s="99" t="s">
        <v>120</v>
      </c>
      <c r="E54" s="71">
        <v>0</v>
      </c>
      <c r="F54" s="71">
        <v>0</v>
      </c>
      <c r="G54" s="71">
        <v>1</v>
      </c>
      <c r="H54" s="71">
        <v>1</v>
      </c>
      <c r="I54" s="71">
        <v>0</v>
      </c>
      <c r="J54" s="71"/>
    </row>
    <row r="55" s="115" customFormat="1" ht="25.1" customHeight="1" spans="1:10">
      <c r="A55" s="71">
        <v>5</v>
      </c>
      <c r="B55" s="71" t="s">
        <v>210</v>
      </c>
      <c r="C55" s="98" t="s">
        <v>211</v>
      </c>
      <c r="D55" s="99" t="s">
        <v>120</v>
      </c>
      <c r="E55" s="71">
        <v>0</v>
      </c>
      <c r="F55" s="71">
        <v>0</v>
      </c>
      <c r="G55" s="71">
        <v>1</v>
      </c>
      <c r="H55" s="71">
        <v>1</v>
      </c>
      <c r="I55" s="71">
        <v>0</v>
      </c>
      <c r="J55" s="71"/>
    </row>
    <row r="56" s="115" customFormat="1" ht="25.1" customHeight="1" spans="1:10">
      <c r="A56" s="71">
        <v>6</v>
      </c>
      <c r="B56" s="71" t="s">
        <v>212</v>
      </c>
      <c r="C56" s="105" t="s">
        <v>213</v>
      </c>
      <c r="D56" s="99" t="s">
        <v>120</v>
      </c>
      <c r="E56" s="71">
        <v>0</v>
      </c>
      <c r="F56" s="71">
        <v>0</v>
      </c>
      <c r="G56" s="71">
        <v>1</v>
      </c>
      <c r="H56" s="71">
        <v>1</v>
      </c>
      <c r="I56" s="71">
        <v>0</v>
      </c>
      <c r="J56" s="139"/>
    </row>
    <row r="57" s="115" customFormat="1" ht="25.1" customHeight="1" spans="1:10">
      <c r="A57" s="71">
        <v>7</v>
      </c>
      <c r="B57" s="71" t="s">
        <v>214</v>
      </c>
      <c r="C57" s="105" t="s">
        <v>215</v>
      </c>
      <c r="D57" s="99" t="s">
        <v>120</v>
      </c>
      <c r="E57" s="71">
        <v>0</v>
      </c>
      <c r="F57" s="71">
        <v>0</v>
      </c>
      <c r="G57" s="71">
        <v>1</v>
      </c>
      <c r="H57" s="71">
        <v>1</v>
      </c>
      <c r="I57" s="71">
        <v>0</v>
      </c>
      <c r="J57" s="71"/>
    </row>
    <row r="58" s="115" customFormat="1" ht="25.1" customHeight="1" spans="1:10">
      <c r="A58" s="71">
        <v>8</v>
      </c>
      <c r="B58" s="129" t="s">
        <v>216</v>
      </c>
      <c r="C58" s="105" t="s">
        <v>217</v>
      </c>
      <c r="D58" s="99" t="s">
        <v>120</v>
      </c>
      <c r="E58" s="71">
        <v>0</v>
      </c>
      <c r="F58" s="71">
        <v>0</v>
      </c>
      <c r="G58" s="71">
        <v>1</v>
      </c>
      <c r="H58" s="71">
        <v>1</v>
      </c>
      <c r="I58" s="71">
        <v>0</v>
      </c>
      <c r="J58" s="71"/>
    </row>
    <row r="59" s="115" customFormat="1" ht="25.1" customHeight="1" spans="1:10">
      <c r="A59" s="71">
        <v>9</v>
      </c>
      <c r="B59" s="71" t="s">
        <v>218</v>
      </c>
      <c r="C59" s="98" t="s">
        <v>219</v>
      </c>
      <c r="D59" s="99" t="s">
        <v>120</v>
      </c>
      <c r="E59" s="71">
        <v>0</v>
      </c>
      <c r="F59" s="71">
        <v>0</v>
      </c>
      <c r="G59" s="71">
        <v>1</v>
      </c>
      <c r="H59" s="71">
        <v>1</v>
      </c>
      <c r="I59" s="71">
        <v>0</v>
      </c>
      <c r="J59" s="71"/>
    </row>
    <row r="60" s="115" customFormat="1" ht="25.1" customHeight="1" spans="1:10">
      <c r="A60" s="71">
        <v>10</v>
      </c>
      <c r="B60" s="71" t="s">
        <v>220</v>
      </c>
      <c r="C60" s="105" t="s">
        <v>221</v>
      </c>
      <c r="D60" s="99" t="s">
        <v>120</v>
      </c>
      <c r="E60" s="71">
        <v>0</v>
      </c>
      <c r="F60" s="71">
        <v>0</v>
      </c>
      <c r="G60" s="71">
        <v>1</v>
      </c>
      <c r="H60" s="71">
        <v>1</v>
      </c>
      <c r="I60" s="71">
        <v>0</v>
      </c>
      <c r="J60" s="71"/>
    </row>
    <row r="61" s="116" customFormat="1" ht="25.1" customHeight="1" spans="1:10">
      <c r="A61" s="71">
        <v>11</v>
      </c>
      <c r="B61" s="98" t="s">
        <v>222</v>
      </c>
      <c r="C61" s="66" t="s">
        <v>223</v>
      </c>
      <c r="D61" s="99" t="s">
        <v>120</v>
      </c>
      <c r="E61" s="71">
        <v>0</v>
      </c>
      <c r="F61" s="71">
        <v>0</v>
      </c>
      <c r="G61" s="71">
        <v>1</v>
      </c>
      <c r="H61" s="71">
        <v>1</v>
      </c>
      <c r="I61" s="71">
        <v>0</v>
      </c>
      <c r="J61" s="138"/>
    </row>
    <row r="62" s="116" customFormat="1" ht="25.1" customHeight="1" spans="1:10">
      <c r="A62" s="71">
        <v>12</v>
      </c>
      <c r="B62" s="98" t="s">
        <v>224</v>
      </c>
      <c r="C62" s="66" t="s">
        <v>225</v>
      </c>
      <c r="D62" s="99" t="s">
        <v>120</v>
      </c>
      <c r="E62" s="71">
        <v>0</v>
      </c>
      <c r="F62" s="71">
        <v>0</v>
      </c>
      <c r="G62" s="71">
        <v>1</v>
      </c>
      <c r="H62" s="71">
        <v>1</v>
      </c>
      <c r="I62" s="71">
        <v>0</v>
      </c>
      <c r="J62" s="138"/>
    </row>
    <row r="63" s="115" customFormat="1" ht="25.1" customHeight="1" spans="1:10">
      <c r="A63" s="71">
        <v>13</v>
      </c>
      <c r="B63" s="71" t="s">
        <v>226</v>
      </c>
      <c r="C63" s="105" t="s">
        <v>227</v>
      </c>
      <c r="D63" s="99" t="s">
        <v>120</v>
      </c>
      <c r="E63" s="71">
        <v>0</v>
      </c>
      <c r="F63" s="71">
        <v>0</v>
      </c>
      <c r="G63" s="71">
        <v>1</v>
      </c>
      <c r="H63" s="71">
        <v>1</v>
      </c>
      <c r="I63" s="71">
        <v>0</v>
      </c>
      <c r="J63" s="71"/>
    </row>
    <row r="64" s="115" customFormat="1" ht="25.1" customHeight="1" spans="1:10">
      <c r="A64" s="71">
        <v>14</v>
      </c>
      <c r="B64" s="300" t="s">
        <v>228</v>
      </c>
      <c r="C64" s="98" t="s">
        <v>229</v>
      </c>
      <c r="D64" s="99" t="s">
        <v>120</v>
      </c>
      <c r="E64" s="71">
        <v>0</v>
      </c>
      <c r="F64" s="71">
        <v>0</v>
      </c>
      <c r="G64" s="71">
        <v>1</v>
      </c>
      <c r="H64" s="71">
        <v>1</v>
      </c>
      <c r="I64" s="71">
        <v>0</v>
      </c>
      <c r="J64" s="71"/>
    </row>
    <row r="65" s="116" customFormat="1" ht="25.1" customHeight="1" spans="1:10">
      <c r="A65" s="71">
        <v>15</v>
      </c>
      <c r="B65" s="129" t="s">
        <v>230</v>
      </c>
      <c r="C65" s="129" t="s">
        <v>231</v>
      </c>
      <c r="D65" s="99" t="s">
        <v>120</v>
      </c>
      <c r="E65" s="71">
        <v>0</v>
      </c>
      <c r="F65" s="71">
        <v>0</v>
      </c>
      <c r="G65" s="71">
        <v>1</v>
      </c>
      <c r="H65" s="71">
        <v>1</v>
      </c>
      <c r="I65" s="71">
        <v>0</v>
      </c>
      <c r="J65" s="138"/>
    </row>
    <row r="66" s="116" customFormat="1" ht="25.1" customHeight="1" spans="1:10">
      <c r="A66" s="71">
        <v>16</v>
      </c>
      <c r="B66" s="99" t="s">
        <v>232</v>
      </c>
      <c r="C66" s="99" t="s">
        <v>233</v>
      </c>
      <c r="D66" s="99" t="s">
        <v>120</v>
      </c>
      <c r="E66" s="71">
        <v>0</v>
      </c>
      <c r="F66" s="71">
        <v>0</v>
      </c>
      <c r="G66" s="71">
        <v>1</v>
      </c>
      <c r="H66" s="71">
        <v>1</v>
      </c>
      <c r="I66" s="71">
        <v>0</v>
      </c>
      <c r="J66" s="138"/>
    </row>
    <row r="67" s="116" customFormat="1" ht="25.1" customHeight="1" spans="1:10">
      <c r="A67" s="71">
        <v>17</v>
      </c>
      <c r="B67" s="99" t="s">
        <v>234</v>
      </c>
      <c r="C67" s="99" t="s">
        <v>235</v>
      </c>
      <c r="D67" s="99" t="s">
        <v>120</v>
      </c>
      <c r="E67" s="71">
        <v>0</v>
      </c>
      <c r="F67" s="71">
        <v>0</v>
      </c>
      <c r="G67" s="71">
        <v>1</v>
      </c>
      <c r="H67" s="71">
        <v>1</v>
      </c>
      <c r="I67" s="71">
        <v>0</v>
      </c>
      <c r="J67" s="138"/>
    </row>
    <row r="68" s="116" customFormat="1" ht="25.1" customHeight="1" spans="1:10">
      <c r="A68" s="71">
        <v>18</v>
      </c>
      <c r="B68" s="140" t="s">
        <v>236</v>
      </c>
      <c r="C68" s="71" t="s">
        <v>237</v>
      </c>
      <c r="D68" s="99" t="s">
        <v>120</v>
      </c>
      <c r="E68" s="71">
        <v>0</v>
      </c>
      <c r="F68" s="71">
        <v>0</v>
      </c>
      <c r="G68" s="71">
        <v>1</v>
      </c>
      <c r="H68" s="71">
        <v>1</v>
      </c>
      <c r="I68" s="71">
        <v>0</v>
      </c>
      <c r="J68" s="138"/>
    </row>
    <row r="69" s="116" customFormat="1" ht="25.1" customHeight="1" spans="1:10">
      <c r="A69" s="71">
        <v>19</v>
      </c>
      <c r="B69" s="141"/>
      <c r="C69" s="71" t="s">
        <v>238</v>
      </c>
      <c r="D69" s="99" t="s">
        <v>120</v>
      </c>
      <c r="E69" s="71">
        <v>0</v>
      </c>
      <c r="F69" s="71">
        <v>0</v>
      </c>
      <c r="G69" s="71">
        <v>1</v>
      </c>
      <c r="H69" s="71">
        <v>1</v>
      </c>
      <c r="I69" s="71">
        <v>0</v>
      </c>
      <c r="J69" s="138"/>
    </row>
    <row r="70" s="116" customFormat="1" ht="25.1" customHeight="1" spans="1:10">
      <c r="A70" s="71">
        <v>20</v>
      </c>
      <c r="B70" s="129" t="s">
        <v>239</v>
      </c>
      <c r="C70" s="98" t="s">
        <v>240</v>
      </c>
      <c r="D70" s="99" t="s">
        <v>120</v>
      </c>
      <c r="E70" s="71">
        <v>0</v>
      </c>
      <c r="F70" s="71">
        <v>0</v>
      </c>
      <c r="G70" s="71">
        <v>1</v>
      </c>
      <c r="H70" s="71">
        <v>1</v>
      </c>
      <c r="I70" s="71">
        <v>0</v>
      </c>
      <c r="J70" s="138"/>
    </row>
    <row r="71" s="116" customFormat="1" ht="25.1" customHeight="1" spans="1:10">
      <c r="A71" s="71">
        <v>21</v>
      </c>
      <c r="B71" s="98" t="s">
        <v>241</v>
      </c>
      <c r="C71" s="66" t="s">
        <v>242</v>
      </c>
      <c r="D71" s="99" t="s">
        <v>120</v>
      </c>
      <c r="E71" s="71">
        <v>0</v>
      </c>
      <c r="F71" s="71">
        <v>0</v>
      </c>
      <c r="G71" s="71">
        <v>1</v>
      </c>
      <c r="H71" s="71">
        <v>1</v>
      </c>
      <c r="I71" s="71">
        <v>0</v>
      </c>
      <c r="J71" s="138"/>
    </row>
    <row r="72" s="116" customFormat="1" ht="25.1" customHeight="1" spans="1:10">
      <c r="A72" s="71">
        <v>22</v>
      </c>
      <c r="B72" s="98" t="s">
        <v>243</v>
      </c>
      <c r="C72" s="98" t="s">
        <v>244</v>
      </c>
      <c r="D72" s="99" t="s">
        <v>120</v>
      </c>
      <c r="E72" s="71">
        <v>0</v>
      </c>
      <c r="F72" s="71">
        <v>0</v>
      </c>
      <c r="G72" s="71">
        <v>1</v>
      </c>
      <c r="H72" s="71">
        <v>1</v>
      </c>
      <c r="I72" s="71">
        <v>0</v>
      </c>
      <c r="J72" s="138"/>
    </row>
    <row r="73" s="114" customFormat="1" ht="25.1" customHeight="1" spans="1:10">
      <c r="A73" s="122" t="s">
        <v>245</v>
      </c>
      <c r="B73" s="123"/>
      <c r="C73" s="123"/>
      <c r="D73" s="123"/>
      <c r="E73" s="123"/>
      <c r="F73" s="123"/>
      <c r="G73" s="123"/>
      <c r="H73" s="123"/>
      <c r="I73" s="123"/>
      <c r="J73" s="137"/>
    </row>
    <row r="74" s="115" customFormat="1" ht="25.1" customHeight="1" spans="1:10">
      <c r="A74" s="71">
        <v>1</v>
      </c>
      <c r="B74" s="140" t="s">
        <v>246</v>
      </c>
      <c r="C74" s="98" t="s">
        <v>247</v>
      </c>
      <c r="D74" s="103" t="s">
        <v>248</v>
      </c>
      <c r="E74" s="112">
        <v>0</v>
      </c>
      <c r="F74" s="112">
        <v>0</v>
      </c>
      <c r="G74" s="112">
        <v>0</v>
      </c>
      <c r="H74" s="112">
        <v>1</v>
      </c>
      <c r="I74" s="112">
        <v>0</v>
      </c>
      <c r="J74" s="72" t="s">
        <v>249</v>
      </c>
    </row>
    <row r="75" s="115" customFormat="1" ht="25.1" customHeight="1" spans="1:10">
      <c r="A75" s="71">
        <v>2</v>
      </c>
      <c r="B75" s="141"/>
      <c r="C75" s="98" t="s">
        <v>250</v>
      </c>
      <c r="D75" s="104"/>
      <c r="E75" s="113"/>
      <c r="F75" s="113"/>
      <c r="G75" s="113"/>
      <c r="H75" s="113"/>
      <c r="I75" s="113"/>
      <c r="J75" s="113"/>
    </row>
    <row r="76" s="115" customFormat="1" ht="25.1" customHeight="1" spans="1:10">
      <c r="A76" s="71">
        <v>3</v>
      </c>
      <c r="B76" s="129" t="s">
        <v>251</v>
      </c>
      <c r="C76" s="98" t="s">
        <v>252</v>
      </c>
      <c r="D76" s="98" t="s">
        <v>120</v>
      </c>
      <c r="E76" s="71">
        <v>0</v>
      </c>
      <c r="F76" s="71">
        <v>0</v>
      </c>
      <c r="G76" s="71">
        <v>0</v>
      </c>
      <c r="H76" s="71">
        <v>1</v>
      </c>
      <c r="I76" s="71">
        <v>1</v>
      </c>
      <c r="J76" s="71"/>
    </row>
    <row r="77" s="115" customFormat="1" ht="25.1" customHeight="1" spans="1:10">
      <c r="A77" s="71">
        <v>4</v>
      </c>
      <c r="B77" s="129" t="s">
        <v>253</v>
      </c>
      <c r="C77" s="98" t="s">
        <v>254</v>
      </c>
      <c r="D77" s="98" t="s">
        <v>120</v>
      </c>
      <c r="E77" s="71">
        <v>0</v>
      </c>
      <c r="F77" s="71">
        <v>0</v>
      </c>
      <c r="G77" s="71">
        <v>0</v>
      </c>
      <c r="H77" s="71">
        <v>1</v>
      </c>
      <c r="I77" s="71">
        <v>1</v>
      </c>
      <c r="J77" s="71"/>
    </row>
    <row r="78" s="115" customFormat="1" ht="25.1" customHeight="1" spans="1:10">
      <c r="A78" s="71">
        <v>5</v>
      </c>
      <c r="B78" s="129" t="s">
        <v>255</v>
      </c>
      <c r="C78" s="98" t="s">
        <v>255</v>
      </c>
      <c r="D78" s="98" t="s">
        <v>120</v>
      </c>
      <c r="E78" s="71">
        <v>0</v>
      </c>
      <c r="F78" s="71">
        <v>0</v>
      </c>
      <c r="G78" s="71">
        <v>0</v>
      </c>
      <c r="H78" s="71">
        <v>1</v>
      </c>
      <c r="I78" s="71">
        <v>0</v>
      </c>
      <c r="J78" s="71"/>
    </row>
    <row r="79" s="115" customFormat="1" ht="25.1" customHeight="1" spans="1:10">
      <c r="A79" s="71">
        <v>6</v>
      </c>
      <c r="B79" s="71" t="s">
        <v>256</v>
      </c>
      <c r="C79" s="98" t="s">
        <v>100</v>
      </c>
      <c r="D79" s="98" t="s">
        <v>120</v>
      </c>
      <c r="E79" s="129">
        <v>0</v>
      </c>
      <c r="F79" s="129">
        <v>0</v>
      </c>
      <c r="G79" s="129">
        <v>0</v>
      </c>
      <c r="H79" s="129">
        <v>1</v>
      </c>
      <c r="I79" s="129">
        <v>1</v>
      </c>
      <c r="J79" s="71"/>
    </row>
    <row r="80" s="115" customFormat="1" ht="25.1" customHeight="1" spans="1:10">
      <c r="A80" s="71">
        <v>7</v>
      </c>
      <c r="B80" s="71"/>
      <c r="C80" s="98" t="s">
        <v>101</v>
      </c>
      <c r="D80" s="98" t="s">
        <v>120</v>
      </c>
      <c r="E80" s="129">
        <v>0</v>
      </c>
      <c r="F80" s="129">
        <v>0</v>
      </c>
      <c r="G80" s="129">
        <v>0</v>
      </c>
      <c r="H80" s="129">
        <v>1</v>
      </c>
      <c r="I80" s="129">
        <v>1</v>
      </c>
      <c r="J80" s="71"/>
    </row>
    <row r="81" s="115" customFormat="1" ht="25.1" customHeight="1" spans="1:10">
      <c r="A81" s="71">
        <v>8</v>
      </c>
      <c r="B81" s="71" t="s">
        <v>257</v>
      </c>
      <c r="C81" s="71" t="s">
        <v>102</v>
      </c>
      <c r="D81" s="98" t="s">
        <v>120</v>
      </c>
      <c r="E81" s="129">
        <v>0</v>
      </c>
      <c r="F81" s="129">
        <v>0</v>
      </c>
      <c r="G81" s="129">
        <v>0</v>
      </c>
      <c r="H81" s="129">
        <v>1</v>
      </c>
      <c r="I81" s="129">
        <v>1</v>
      </c>
      <c r="J81" s="71"/>
    </row>
    <row r="82" s="116" customFormat="1" ht="25.1" customHeight="1" spans="1:10">
      <c r="A82" s="71">
        <v>9</v>
      </c>
      <c r="B82" s="71"/>
      <c r="C82" s="98" t="s">
        <v>103</v>
      </c>
      <c r="D82" s="98" t="s">
        <v>120</v>
      </c>
      <c r="E82" s="129">
        <v>0</v>
      </c>
      <c r="F82" s="129">
        <v>0</v>
      </c>
      <c r="G82" s="129">
        <v>0</v>
      </c>
      <c r="H82" s="129">
        <v>1</v>
      </c>
      <c r="I82" s="129">
        <v>1</v>
      </c>
      <c r="J82" s="138"/>
    </row>
    <row r="83" s="116" customFormat="1" ht="25.1" customHeight="1" spans="1:10">
      <c r="A83" s="71">
        <v>12</v>
      </c>
      <c r="B83" s="71" t="s">
        <v>258</v>
      </c>
      <c r="C83" s="66" t="s">
        <v>259</v>
      </c>
      <c r="D83" s="98" t="s">
        <v>120</v>
      </c>
      <c r="E83" s="71">
        <v>0</v>
      </c>
      <c r="F83" s="71">
        <v>0</v>
      </c>
      <c r="G83" s="71">
        <v>0</v>
      </c>
      <c r="H83" s="71">
        <v>1</v>
      </c>
      <c r="I83" s="71">
        <v>0</v>
      </c>
      <c r="J83" s="71"/>
    </row>
    <row r="84" s="116" customFormat="1" ht="25.1" customHeight="1" spans="1:10">
      <c r="A84" s="71">
        <v>13</v>
      </c>
      <c r="B84" s="71"/>
      <c r="C84" s="66" t="s">
        <v>260</v>
      </c>
      <c r="D84" s="98" t="s">
        <v>120</v>
      </c>
      <c r="E84" s="71">
        <v>0</v>
      </c>
      <c r="F84" s="71">
        <v>0</v>
      </c>
      <c r="G84" s="71">
        <v>0</v>
      </c>
      <c r="H84" s="71">
        <v>1</v>
      </c>
      <c r="I84" s="71">
        <v>0</v>
      </c>
      <c r="J84" s="71"/>
    </row>
    <row r="85" s="116" customFormat="1" ht="25.1" customHeight="1" spans="1:10">
      <c r="A85" s="71">
        <v>14</v>
      </c>
      <c r="B85" s="98" t="s">
        <v>261</v>
      </c>
      <c r="C85" s="98" t="s">
        <v>262</v>
      </c>
      <c r="D85" s="98" t="s">
        <v>120</v>
      </c>
      <c r="E85" s="129">
        <v>0</v>
      </c>
      <c r="F85" s="129">
        <v>0</v>
      </c>
      <c r="G85" s="129">
        <v>0</v>
      </c>
      <c r="H85" s="129">
        <v>1</v>
      </c>
      <c r="I85" s="129">
        <v>1</v>
      </c>
      <c r="J85" s="138"/>
    </row>
    <row r="86" s="116" customFormat="1" ht="25.1" customHeight="1" spans="1:10">
      <c r="A86" s="71">
        <v>15</v>
      </c>
      <c r="B86" s="98" t="s">
        <v>263</v>
      </c>
      <c r="C86" s="98" t="s">
        <v>264</v>
      </c>
      <c r="D86" s="98" t="s">
        <v>120</v>
      </c>
      <c r="E86" s="129">
        <v>0</v>
      </c>
      <c r="F86" s="129">
        <v>0</v>
      </c>
      <c r="G86" s="129">
        <v>0</v>
      </c>
      <c r="H86" s="129">
        <v>1</v>
      </c>
      <c r="I86" s="129">
        <v>1</v>
      </c>
      <c r="J86" s="138"/>
    </row>
    <row r="87" s="116" customFormat="1" ht="25.1" customHeight="1" spans="1:10">
      <c r="A87" s="71">
        <v>16</v>
      </c>
      <c r="B87" s="98" t="s">
        <v>265</v>
      </c>
      <c r="C87" s="98" t="s">
        <v>266</v>
      </c>
      <c r="D87" s="98" t="s">
        <v>120</v>
      </c>
      <c r="E87" s="129">
        <v>0</v>
      </c>
      <c r="F87" s="129">
        <v>0</v>
      </c>
      <c r="G87" s="129">
        <v>0</v>
      </c>
      <c r="H87" s="129">
        <v>1</v>
      </c>
      <c r="I87" s="129">
        <v>1</v>
      </c>
      <c r="J87" s="138"/>
    </row>
    <row r="88" s="116" customFormat="1" ht="25.1" customHeight="1" spans="1:10">
      <c r="A88" s="71">
        <v>17</v>
      </c>
      <c r="B88" s="98" t="s">
        <v>267</v>
      </c>
      <c r="C88" s="98" t="s">
        <v>268</v>
      </c>
      <c r="D88" s="98" t="s">
        <v>120</v>
      </c>
      <c r="E88" s="129">
        <v>0</v>
      </c>
      <c r="F88" s="129">
        <v>0</v>
      </c>
      <c r="G88" s="129">
        <v>0</v>
      </c>
      <c r="H88" s="129">
        <v>1</v>
      </c>
      <c r="I88" s="129">
        <v>1</v>
      </c>
      <c r="J88" s="71"/>
    </row>
    <row r="89" s="115" customFormat="1" ht="25.1" customHeight="1" spans="1:10">
      <c r="A89" s="71">
        <v>18</v>
      </c>
      <c r="B89" s="98" t="s">
        <v>265</v>
      </c>
      <c r="C89" s="98" t="s">
        <v>269</v>
      </c>
      <c r="D89" s="98" t="s">
        <v>120</v>
      </c>
      <c r="E89" s="129">
        <v>0</v>
      </c>
      <c r="F89" s="129">
        <v>0</v>
      </c>
      <c r="G89" s="129">
        <v>0</v>
      </c>
      <c r="H89" s="129">
        <v>0</v>
      </c>
      <c r="I89" s="129">
        <v>0</v>
      </c>
      <c r="J89" s="75"/>
    </row>
    <row r="90" s="118" customFormat="1" ht="25.1" customHeight="1" spans="1:10">
      <c r="A90" s="127">
        <v>19</v>
      </c>
      <c r="B90" s="142" t="s">
        <v>270</v>
      </c>
      <c r="C90" s="99" t="s">
        <v>271</v>
      </c>
      <c r="D90" s="98" t="s">
        <v>120</v>
      </c>
      <c r="E90" s="133">
        <v>0</v>
      </c>
      <c r="F90" s="133">
        <v>0</v>
      </c>
      <c r="G90" s="133">
        <v>0</v>
      </c>
      <c r="H90" s="133">
        <v>1</v>
      </c>
      <c r="I90" s="133">
        <v>1</v>
      </c>
      <c r="J90" s="143"/>
    </row>
    <row r="91" s="119" customFormat="1" ht="25.1" customHeight="1" spans="1:10">
      <c r="A91" s="127">
        <v>20</v>
      </c>
      <c r="B91" s="99" t="s">
        <v>272</v>
      </c>
      <c r="C91" s="99" t="s">
        <v>273</v>
      </c>
      <c r="D91" s="98" t="s">
        <v>120</v>
      </c>
      <c r="E91" s="133">
        <v>0</v>
      </c>
      <c r="F91" s="133">
        <v>0</v>
      </c>
      <c r="G91" s="133">
        <v>0</v>
      </c>
      <c r="H91" s="133">
        <v>1</v>
      </c>
      <c r="I91" s="133">
        <v>1</v>
      </c>
      <c r="J91" s="143"/>
    </row>
  </sheetData>
  <mergeCells count="28">
    <mergeCell ref="A1:J1"/>
    <mergeCell ref="E2:I2"/>
    <mergeCell ref="A2:A3"/>
    <mergeCell ref="B2:B3"/>
    <mergeCell ref="B5:B6"/>
    <mergeCell ref="B7:B8"/>
    <mergeCell ref="B15:B16"/>
    <mergeCell ref="B19:B20"/>
    <mergeCell ref="B23:B24"/>
    <mergeCell ref="B31:B32"/>
    <mergeCell ref="B33:B34"/>
    <mergeCell ref="B36:B37"/>
    <mergeCell ref="B48:B49"/>
    <mergeCell ref="B68:B69"/>
    <mergeCell ref="B74:B75"/>
    <mergeCell ref="B79:B80"/>
    <mergeCell ref="B81:B82"/>
    <mergeCell ref="B83:B84"/>
    <mergeCell ref="C2:C3"/>
    <mergeCell ref="D2:D3"/>
    <mergeCell ref="D74:D75"/>
    <mergeCell ref="E74:E75"/>
    <mergeCell ref="F74:F75"/>
    <mergeCell ref="G74:G75"/>
    <mergeCell ref="H74:H75"/>
    <mergeCell ref="I74:I75"/>
    <mergeCell ref="J7:J8"/>
    <mergeCell ref="J74:J75"/>
  </mergeCells>
  <conditionalFormatting sqref="C11">
    <cfRule type="duplicateValues" dxfId="0" priority="21"/>
    <cfRule type="duplicateValues" dxfId="0" priority="22"/>
  </conditionalFormatting>
  <conditionalFormatting sqref="B21">
    <cfRule type="duplicateValues" dxfId="0" priority="24"/>
  </conditionalFormatting>
  <conditionalFormatting sqref="C21">
    <cfRule type="duplicateValues" dxfId="0" priority="19"/>
  </conditionalFormatting>
  <conditionalFormatting sqref="B26">
    <cfRule type="duplicateValues" dxfId="0" priority="7"/>
    <cfRule type="duplicateValues" dxfId="0" priority="8"/>
  </conditionalFormatting>
  <conditionalFormatting sqref="B29">
    <cfRule type="duplicateValues" dxfId="0" priority="5"/>
    <cfRule type="duplicateValues" dxfId="0" priority="6"/>
  </conditionalFormatting>
  <conditionalFormatting sqref="B39">
    <cfRule type="duplicateValues" dxfId="0" priority="20"/>
  </conditionalFormatting>
  <conditionalFormatting sqref="B40">
    <cfRule type="duplicateValues" dxfId="0" priority="23"/>
  </conditionalFormatting>
  <conditionalFormatting sqref="B45">
    <cfRule type="duplicateValues" dxfId="0" priority="28"/>
  </conditionalFormatting>
  <conditionalFormatting sqref="B48">
    <cfRule type="duplicateValues" dxfId="0" priority="15"/>
    <cfRule type="duplicateValues" dxfId="0" priority="16"/>
    <cfRule type="duplicateValues" dxfId="0" priority="17"/>
    <cfRule type="duplicateValues" dxfId="0" priority="18"/>
  </conditionalFormatting>
  <conditionalFormatting sqref="B66">
    <cfRule type="duplicateValues" dxfId="0" priority="3"/>
    <cfRule type="duplicateValues" dxfId="0" priority="4"/>
  </conditionalFormatting>
  <conditionalFormatting sqref="B67">
    <cfRule type="duplicateValues" dxfId="0" priority="1"/>
    <cfRule type="duplicateValues" dxfId="0" priority="2"/>
  </conditionalFormatting>
  <conditionalFormatting sqref="B90">
    <cfRule type="duplicateValues" dxfId="0" priority="9"/>
    <cfRule type="duplicateValues" dxfId="0" priority="10"/>
    <cfRule type="duplicateValues" dxfId="0" priority="11"/>
    <cfRule type="duplicateValues" dxfId="0" priority="12"/>
    <cfRule type="duplicateValues" dxfId="0" priority="13"/>
  </conditionalFormatting>
  <conditionalFormatting sqref="B48:B49">
    <cfRule type="duplicateValues" dxfId="0" priority="14"/>
  </conditionalFormatting>
  <conditionalFormatting sqref="B61:B62">
    <cfRule type="duplicateValues" dxfId="0" priority="25"/>
  </conditionalFormatting>
  <conditionalFormatting sqref="B4:B14 B41:B44 B70:B72 B68 B38 B27 B30:B36 B17:B20 B63:B65 B50:B60 B46:B47 B22:B25 B92:B1048576">
    <cfRule type="duplicateValues" dxfId="0" priority="27"/>
  </conditionalFormatting>
  <conditionalFormatting sqref="B4:B14 B50:B65 B70:B72 B68 B38:B47 B27 B30:B36 B17:B20 B22:B25 B92:B1048576">
    <cfRule type="duplicateValues" dxfId="0" priority="26"/>
  </conditionalFormatting>
  <conditionalFormatting sqref="B79 B81 B73">
    <cfRule type="duplicateValues" dxfId="0" priority="29"/>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9"/>
  <sheetViews>
    <sheetView workbookViewId="0">
      <selection activeCell="E18" sqref="E18:F19"/>
    </sheetView>
  </sheetViews>
  <sheetFormatPr defaultColWidth="9" defaultRowHeight="14.25"/>
  <sheetData>
    <row r="1" ht="18" spans="1:11">
      <c r="A1" s="88" t="s">
        <v>274</v>
      </c>
      <c r="B1" s="89"/>
      <c r="C1" s="89"/>
      <c r="D1" s="89"/>
      <c r="E1" s="89"/>
      <c r="F1" s="89"/>
      <c r="G1" s="89"/>
      <c r="H1" s="89"/>
      <c r="I1" s="89"/>
      <c r="J1" s="89"/>
      <c r="K1" s="108"/>
    </row>
    <row r="2" ht="16.5" spans="1:11">
      <c r="A2" s="90" t="s">
        <v>106</v>
      </c>
      <c r="B2" s="91" t="s">
        <v>108</v>
      </c>
      <c r="C2" s="91" t="s">
        <v>109</v>
      </c>
      <c r="D2" s="92" t="s">
        <v>110</v>
      </c>
      <c r="E2" s="92"/>
      <c r="F2" s="92"/>
      <c r="G2" s="92"/>
      <c r="H2" s="92"/>
      <c r="I2" s="92"/>
      <c r="J2" s="92"/>
      <c r="K2" s="109" t="s">
        <v>111</v>
      </c>
    </row>
    <row r="3" ht="16.5" spans="1:11">
      <c r="A3" s="93"/>
      <c r="B3" s="94"/>
      <c r="C3" s="94"/>
      <c r="D3" s="95" t="s">
        <v>275</v>
      </c>
      <c r="E3" s="95" t="s">
        <v>276</v>
      </c>
      <c r="F3" s="92" t="s">
        <v>112</v>
      </c>
      <c r="G3" s="92" t="s">
        <v>113</v>
      </c>
      <c r="H3" s="92" t="s">
        <v>114</v>
      </c>
      <c r="I3" s="92" t="s">
        <v>115</v>
      </c>
      <c r="J3" s="92" t="s">
        <v>116</v>
      </c>
      <c r="K3" s="110"/>
    </row>
    <row r="4" spans="1:11">
      <c r="A4" s="96" t="s">
        <v>277</v>
      </c>
      <c r="B4" s="97"/>
      <c r="C4" s="97"/>
      <c r="D4" s="97"/>
      <c r="E4" s="97"/>
      <c r="F4" s="97"/>
      <c r="G4" s="97"/>
      <c r="H4" s="97"/>
      <c r="I4" s="97"/>
      <c r="J4" s="97"/>
      <c r="K4" s="111"/>
    </row>
    <row r="5" spans="1:11">
      <c r="A5" s="71">
        <v>1</v>
      </c>
      <c r="B5" s="98" t="s">
        <v>278</v>
      </c>
      <c r="C5" s="99" t="s">
        <v>279</v>
      </c>
      <c r="D5" s="99"/>
      <c r="E5" s="99"/>
      <c r="F5" s="71"/>
      <c r="G5" s="71">
        <v>1</v>
      </c>
      <c r="H5" s="71">
        <v>1</v>
      </c>
      <c r="I5" s="71"/>
      <c r="J5" s="71"/>
      <c r="K5" s="71"/>
    </row>
    <row r="6" spans="1:11">
      <c r="A6" s="71">
        <v>2</v>
      </c>
      <c r="B6" s="98" t="s">
        <v>280</v>
      </c>
      <c r="C6" s="100" t="s">
        <v>281</v>
      </c>
      <c r="D6" s="100">
        <v>1</v>
      </c>
      <c r="E6" s="100">
        <v>1</v>
      </c>
      <c r="F6" s="100">
        <v>1</v>
      </c>
      <c r="G6" s="100">
        <v>1</v>
      </c>
      <c r="H6" s="100">
        <v>1</v>
      </c>
      <c r="I6" s="100"/>
      <c r="J6" s="100">
        <v>1</v>
      </c>
      <c r="K6" s="112"/>
    </row>
    <row r="7" spans="1:11">
      <c r="A7" s="71">
        <v>3</v>
      </c>
      <c r="B7" s="98" t="s">
        <v>282</v>
      </c>
      <c r="C7" s="101"/>
      <c r="D7" s="101"/>
      <c r="E7" s="101"/>
      <c r="F7" s="101"/>
      <c r="G7" s="101"/>
      <c r="H7" s="101"/>
      <c r="I7" s="101"/>
      <c r="J7" s="101"/>
      <c r="K7" s="113"/>
    </row>
    <row r="8" spans="1:11">
      <c r="A8" s="71">
        <v>4</v>
      </c>
      <c r="B8" s="102" t="s">
        <v>283</v>
      </c>
      <c r="C8" s="100" t="s">
        <v>281</v>
      </c>
      <c r="D8" s="100"/>
      <c r="E8" s="100">
        <v>1</v>
      </c>
      <c r="F8" s="100">
        <v>1</v>
      </c>
      <c r="G8" s="100">
        <v>1</v>
      </c>
      <c r="H8" s="100">
        <v>1</v>
      </c>
      <c r="I8" s="100">
        <v>1</v>
      </c>
      <c r="J8" s="100"/>
      <c r="K8" s="112"/>
    </row>
    <row r="9" spans="1:11">
      <c r="A9" s="71">
        <v>5</v>
      </c>
      <c r="B9" s="98" t="s">
        <v>284</v>
      </c>
      <c r="C9" s="101"/>
      <c r="D9" s="101"/>
      <c r="E9" s="101"/>
      <c r="F9" s="101"/>
      <c r="G9" s="101"/>
      <c r="H9" s="101"/>
      <c r="I9" s="101"/>
      <c r="J9" s="101"/>
      <c r="K9" s="113"/>
    </row>
    <row r="10" spans="1:11">
      <c r="A10" s="71">
        <v>6</v>
      </c>
      <c r="B10" s="98" t="s">
        <v>285</v>
      </c>
      <c r="C10" s="103" t="s">
        <v>281</v>
      </c>
      <c r="D10" s="103"/>
      <c r="E10" s="103">
        <v>1</v>
      </c>
      <c r="F10" s="103">
        <v>1</v>
      </c>
      <c r="G10" s="103">
        <v>1</v>
      </c>
      <c r="H10" s="103">
        <v>1</v>
      </c>
      <c r="I10" s="103">
        <v>1</v>
      </c>
      <c r="J10" s="103">
        <v>1</v>
      </c>
      <c r="K10" s="112" t="s">
        <v>286</v>
      </c>
    </row>
    <row r="11" spans="1:11">
      <c r="A11" s="71">
        <v>7</v>
      </c>
      <c r="B11" s="98" t="s">
        <v>95</v>
      </c>
      <c r="C11" s="104"/>
      <c r="D11" s="104"/>
      <c r="E11" s="104"/>
      <c r="F11" s="104"/>
      <c r="G11" s="104"/>
      <c r="H11" s="104"/>
      <c r="I11" s="104"/>
      <c r="J11" s="104"/>
      <c r="K11" s="113"/>
    </row>
    <row r="12" spans="1:11">
      <c r="A12" s="96" t="s">
        <v>287</v>
      </c>
      <c r="B12" s="97"/>
      <c r="C12" s="97"/>
      <c r="D12" s="97"/>
      <c r="E12" s="97"/>
      <c r="F12" s="97"/>
      <c r="G12" s="97"/>
      <c r="H12" s="97"/>
      <c r="I12" s="97"/>
      <c r="J12" s="97"/>
      <c r="K12" s="111"/>
    </row>
    <row r="13" spans="1:11">
      <c r="A13" s="71">
        <v>9</v>
      </c>
      <c r="B13" s="98" t="s">
        <v>288</v>
      </c>
      <c r="C13" s="100" t="s">
        <v>281</v>
      </c>
      <c r="D13" s="100"/>
      <c r="E13" s="100">
        <v>1</v>
      </c>
      <c r="F13" s="100">
        <v>1</v>
      </c>
      <c r="G13" s="100">
        <v>1</v>
      </c>
      <c r="H13" s="100">
        <v>1</v>
      </c>
      <c r="I13" s="100">
        <v>1</v>
      </c>
      <c r="J13" s="100">
        <v>1</v>
      </c>
      <c r="K13" s="112"/>
    </row>
    <row r="14" spans="1:11">
      <c r="A14" s="71">
        <v>10</v>
      </c>
      <c r="B14" s="105" t="s">
        <v>289</v>
      </c>
      <c r="C14" s="101"/>
      <c r="D14" s="101"/>
      <c r="E14" s="101"/>
      <c r="F14" s="101"/>
      <c r="G14" s="101"/>
      <c r="H14" s="101"/>
      <c r="I14" s="101"/>
      <c r="J14" s="101"/>
      <c r="K14" s="113"/>
    </row>
    <row r="15" spans="1:11">
      <c r="A15" s="71">
        <v>11</v>
      </c>
      <c r="B15" s="105" t="s">
        <v>290</v>
      </c>
      <c r="C15" s="100" t="s">
        <v>281</v>
      </c>
      <c r="D15" s="100"/>
      <c r="E15" s="100"/>
      <c r="F15" s="100"/>
      <c r="G15" s="100"/>
      <c r="H15" s="100">
        <v>1</v>
      </c>
      <c r="I15" s="100">
        <v>1</v>
      </c>
      <c r="J15" s="100">
        <v>1</v>
      </c>
      <c r="K15" s="112"/>
    </row>
    <row r="16" spans="1:11">
      <c r="A16" s="71">
        <v>12</v>
      </c>
      <c r="B16" s="105" t="s">
        <v>291</v>
      </c>
      <c r="C16" s="101"/>
      <c r="D16" s="101"/>
      <c r="E16" s="101"/>
      <c r="F16" s="101"/>
      <c r="G16" s="101"/>
      <c r="H16" s="101"/>
      <c r="I16" s="101"/>
      <c r="J16" s="101"/>
      <c r="K16" s="113"/>
    </row>
    <row r="17" spans="1:11">
      <c r="A17" s="96" t="s">
        <v>292</v>
      </c>
      <c r="B17" s="97"/>
      <c r="C17" s="97"/>
      <c r="D17" s="97"/>
      <c r="E17" s="97"/>
      <c r="F17" s="97"/>
      <c r="G17" s="97"/>
      <c r="H17" s="97"/>
      <c r="I17" s="97"/>
      <c r="J17" s="97"/>
      <c r="K17" s="111"/>
    </row>
    <row r="18" spans="1:11">
      <c r="A18" s="71">
        <v>13</v>
      </c>
      <c r="B18" s="106" t="s">
        <v>293</v>
      </c>
      <c r="C18" s="103" t="s">
        <v>281</v>
      </c>
      <c r="D18" s="103"/>
      <c r="E18" s="103">
        <v>1</v>
      </c>
      <c r="F18" s="103">
        <v>1</v>
      </c>
      <c r="G18" s="103"/>
      <c r="H18" s="103"/>
      <c r="I18" s="103"/>
      <c r="J18" s="103"/>
      <c r="K18" s="112"/>
    </row>
    <row r="19" spans="1:11">
      <c r="A19" s="71">
        <v>14</v>
      </c>
      <c r="B19" s="107" t="s">
        <v>294</v>
      </c>
      <c r="C19" s="104"/>
      <c r="D19" s="104"/>
      <c r="E19" s="104"/>
      <c r="F19" s="104"/>
      <c r="G19" s="104"/>
      <c r="H19" s="104"/>
      <c r="I19" s="104"/>
      <c r="J19" s="104"/>
      <c r="K19" s="113"/>
    </row>
  </sheetData>
  <mergeCells count="62">
    <mergeCell ref="A1:K1"/>
    <mergeCell ref="D2:J2"/>
    <mergeCell ref="A4:K4"/>
    <mergeCell ref="A12:K12"/>
    <mergeCell ref="A17:K17"/>
    <mergeCell ref="A2:A3"/>
    <mergeCell ref="B2:B3"/>
    <mergeCell ref="C2:C3"/>
    <mergeCell ref="C6:C7"/>
    <mergeCell ref="C8:C9"/>
    <mergeCell ref="C10:C11"/>
    <mergeCell ref="C13:C14"/>
    <mergeCell ref="C15:C16"/>
    <mergeCell ref="C18:C19"/>
    <mergeCell ref="D6:D7"/>
    <mergeCell ref="D8:D9"/>
    <mergeCell ref="D10:D11"/>
    <mergeCell ref="D13:D14"/>
    <mergeCell ref="D15:D16"/>
    <mergeCell ref="D18:D19"/>
    <mergeCell ref="E6:E7"/>
    <mergeCell ref="E8:E9"/>
    <mergeCell ref="E10:E11"/>
    <mergeCell ref="E13:E14"/>
    <mergeCell ref="E15:E16"/>
    <mergeCell ref="E18:E19"/>
    <mergeCell ref="F6:F7"/>
    <mergeCell ref="F8:F9"/>
    <mergeCell ref="F10:F11"/>
    <mergeCell ref="F13:F14"/>
    <mergeCell ref="F15:F16"/>
    <mergeCell ref="F18:F19"/>
    <mergeCell ref="G6:G7"/>
    <mergeCell ref="G8:G9"/>
    <mergeCell ref="G10:G11"/>
    <mergeCell ref="G13:G14"/>
    <mergeCell ref="G15:G16"/>
    <mergeCell ref="G18:G19"/>
    <mergeCell ref="H6:H7"/>
    <mergeCell ref="H8:H9"/>
    <mergeCell ref="H10:H11"/>
    <mergeCell ref="H13:H14"/>
    <mergeCell ref="H15:H16"/>
    <mergeCell ref="H18:H19"/>
    <mergeCell ref="I6:I7"/>
    <mergeCell ref="I8:I9"/>
    <mergeCell ref="I10:I11"/>
    <mergeCell ref="I13:I14"/>
    <mergeCell ref="I15:I16"/>
    <mergeCell ref="I18:I19"/>
    <mergeCell ref="J6:J7"/>
    <mergeCell ref="J8:J9"/>
    <mergeCell ref="J10:J11"/>
    <mergeCell ref="J13:J14"/>
    <mergeCell ref="J15:J16"/>
    <mergeCell ref="J18:J19"/>
    <mergeCell ref="K6:K7"/>
    <mergeCell ref="K8:K9"/>
    <mergeCell ref="K10:K11"/>
    <mergeCell ref="K13:K14"/>
    <mergeCell ref="K15:K16"/>
    <mergeCell ref="K18:K19"/>
  </mergeCells>
  <conditionalFormatting sqref="B8">
    <cfRule type="duplicateValues" dxfId="0" priority="2"/>
    <cfRule type="duplicateValues" dxfId="0" priority="3"/>
  </conditionalFormatting>
  <conditionalFormatting sqref="B19">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opLeftCell="A13" workbookViewId="0">
      <selection activeCell="H10" sqref="H10"/>
    </sheetView>
  </sheetViews>
  <sheetFormatPr defaultColWidth="19.7083333333333" defaultRowHeight="14.25" outlineLevelCol="7"/>
  <cols>
    <col min="1" max="1" width="30.1416666666667" style="49" customWidth="1" collapsed="1"/>
    <col min="2" max="2" width="17.5" style="50" customWidth="1" collapsed="1"/>
    <col min="3" max="3" width="31.7083333333333" style="50" customWidth="1"/>
    <col min="4" max="7" width="12.1416666666667" style="51" customWidth="1"/>
    <col min="8" max="8" width="11.5" style="52" customWidth="1"/>
    <col min="9" max="16384" width="19.7083333333333" style="53"/>
  </cols>
  <sheetData>
    <row r="1" ht="46" customHeight="1" spans="1:3">
      <c r="A1" s="54"/>
      <c r="B1" s="54"/>
      <c r="C1" s="54"/>
    </row>
    <row r="2" ht="32.15" customHeight="1" spans="1:5">
      <c r="A2" s="50" t="s">
        <v>295</v>
      </c>
      <c r="B2" s="55" t="s">
        <v>296</v>
      </c>
      <c r="C2" s="55"/>
      <c r="D2" s="55"/>
      <c r="E2" s="55"/>
    </row>
    <row r="3" spans="1:2">
      <c r="A3" s="50" t="s">
        <v>1</v>
      </c>
      <c r="B3" s="56" t="s">
        <v>297</v>
      </c>
    </row>
    <row r="4" spans="1:1">
      <c r="A4" s="50" t="s">
        <v>2</v>
      </c>
    </row>
    <row r="5" ht="9.75" hidden="1" customHeight="1" spans="1:1">
      <c r="A5" s="50" t="s">
        <v>3</v>
      </c>
    </row>
    <row r="6" hidden="1" spans="1:1">
      <c r="A6" s="50" t="s">
        <v>4</v>
      </c>
    </row>
    <row r="7" s="46" customFormat="1" spans="1:8">
      <c r="A7" s="57" t="s">
        <v>298</v>
      </c>
      <c r="B7" s="57"/>
      <c r="C7" s="57" t="s">
        <v>299</v>
      </c>
      <c r="D7" s="58" t="s">
        <v>300</v>
      </c>
      <c r="E7" s="58" t="s">
        <v>301</v>
      </c>
      <c r="F7" s="58" t="s">
        <v>302</v>
      </c>
      <c r="G7" s="58" t="s">
        <v>303</v>
      </c>
      <c r="H7" s="59" t="s">
        <v>111</v>
      </c>
    </row>
    <row r="8" s="46" customFormat="1" ht="15" spans="1:8">
      <c r="A8" s="60" t="s">
        <v>304</v>
      </c>
      <c r="B8" s="60"/>
      <c r="C8" s="60"/>
      <c r="D8" s="60"/>
      <c r="E8" s="60"/>
      <c r="F8" s="60"/>
      <c r="G8" s="60"/>
      <c r="H8" s="61"/>
    </row>
    <row r="9" s="47" customFormat="1" ht="43.2" customHeight="1" spans="1:8">
      <c r="A9" s="62" t="s">
        <v>305</v>
      </c>
      <c r="B9" s="63" t="s">
        <v>306</v>
      </c>
      <c r="C9" s="64" t="s">
        <v>307</v>
      </c>
      <c r="D9" s="65">
        <v>1000</v>
      </c>
      <c r="E9" s="65">
        <v>1</v>
      </c>
      <c r="F9" s="65">
        <v>25</v>
      </c>
      <c r="G9" s="65">
        <f t="shared" ref="G9:G17" si="0">D9*E9*F9</f>
        <v>25000</v>
      </c>
      <c r="H9" s="66"/>
    </row>
    <row r="10" s="47" customFormat="1" ht="43.2" customHeight="1" spans="1:8">
      <c r="A10" s="67"/>
      <c r="B10" s="68"/>
      <c r="C10" s="64" t="s">
        <v>308</v>
      </c>
      <c r="D10" s="65">
        <v>1000</v>
      </c>
      <c r="E10" s="65">
        <v>1</v>
      </c>
      <c r="F10" s="65">
        <v>78</v>
      </c>
      <c r="G10" s="65">
        <f t="shared" si="0"/>
        <v>78000</v>
      </c>
      <c r="H10" s="66"/>
    </row>
    <row r="11" s="47" customFormat="1" ht="42.65" customHeight="1" spans="1:8">
      <c r="A11" s="67"/>
      <c r="B11" s="68"/>
      <c r="C11" s="64" t="s">
        <v>309</v>
      </c>
      <c r="D11" s="65">
        <v>1000</v>
      </c>
      <c r="E11" s="65">
        <v>1</v>
      </c>
      <c r="F11" s="65">
        <v>75</v>
      </c>
      <c r="G11" s="65">
        <f t="shared" si="0"/>
        <v>75000</v>
      </c>
      <c r="H11" s="66"/>
    </row>
    <row r="12" s="47" customFormat="1" ht="42.65" customHeight="1" spans="1:8">
      <c r="A12" s="67"/>
      <c r="B12" s="68"/>
      <c r="C12" s="64" t="s">
        <v>310</v>
      </c>
      <c r="D12" s="65">
        <v>1000</v>
      </c>
      <c r="E12" s="65">
        <v>1</v>
      </c>
      <c r="F12" s="65">
        <v>24</v>
      </c>
      <c r="G12" s="65">
        <f t="shared" si="0"/>
        <v>24000</v>
      </c>
      <c r="H12" s="66"/>
    </row>
    <row r="13" s="47" customFormat="1" ht="42.65" customHeight="1" spans="1:8">
      <c r="A13" s="67"/>
      <c r="B13" s="68"/>
      <c r="C13" s="64" t="s">
        <v>311</v>
      </c>
      <c r="D13" s="65">
        <v>1000</v>
      </c>
      <c r="E13" s="65">
        <v>5</v>
      </c>
      <c r="F13" s="65">
        <v>5</v>
      </c>
      <c r="G13" s="65">
        <f t="shared" si="0"/>
        <v>25000</v>
      </c>
      <c r="H13" s="66"/>
    </row>
    <row r="14" s="47" customFormat="1" ht="42.65" customHeight="1" spans="1:8">
      <c r="A14" s="69"/>
      <c r="B14" s="70"/>
      <c r="C14" s="64" t="s">
        <v>312</v>
      </c>
      <c r="D14" s="65">
        <v>1000</v>
      </c>
      <c r="E14" s="65">
        <v>2</v>
      </c>
      <c r="F14" s="65">
        <v>2</v>
      </c>
      <c r="G14" s="65">
        <f t="shared" si="0"/>
        <v>4000</v>
      </c>
      <c r="H14" s="66"/>
    </row>
    <row r="15" s="47" customFormat="1" ht="30.65" customHeight="1" spans="1:8">
      <c r="A15" s="62" t="s">
        <v>313</v>
      </c>
      <c r="B15" s="63"/>
      <c r="C15" s="64" t="s">
        <v>314</v>
      </c>
      <c r="D15" s="65">
        <v>30000</v>
      </c>
      <c r="E15" s="71">
        <v>1</v>
      </c>
      <c r="F15" s="71">
        <v>5</v>
      </c>
      <c r="G15" s="65">
        <f t="shared" si="0"/>
        <v>150000</v>
      </c>
      <c r="H15" s="66"/>
    </row>
    <row r="16" s="47" customFormat="1" ht="28" customHeight="1" spans="1:8">
      <c r="A16" s="69"/>
      <c r="B16" s="70"/>
      <c r="C16" s="64" t="s">
        <v>315</v>
      </c>
      <c r="D16" s="65">
        <v>150</v>
      </c>
      <c r="E16" s="71">
        <v>1</v>
      </c>
      <c r="F16" s="71">
        <v>102</v>
      </c>
      <c r="G16" s="65">
        <f t="shared" si="0"/>
        <v>15300</v>
      </c>
      <c r="H16" s="66"/>
    </row>
    <row r="17" s="47" customFormat="1" ht="89.25" customHeight="1" spans="1:8">
      <c r="A17" s="72" t="s">
        <v>316</v>
      </c>
      <c r="B17" s="72" t="s">
        <v>317</v>
      </c>
      <c r="C17" s="73" t="s">
        <v>318</v>
      </c>
      <c r="D17" s="65">
        <v>300</v>
      </c>
      <c r="E17" s="65">
        <v>1</v>
      </c>
      <c r="F17" s="71">
        <v>222</v>
      </c>
      <c r="G17" s="65">
        <f t="shared" si="0"/>
        <v>66600</v>
      </c>
      <c r="H17" s="66"/>
    </row>
    <row r="18" s="47" customFormat="1" ht="33.65" customHeight="1" spans="1:8">
      <c r="A18" s="74"/>
      <c r="B18" s="66"/>
      <c r="C18" s="75"/>
      <c r="D18" s="76"/>
      <c r="E18" s="65"/>
      <c r="F18" s="71"/>
      <c r="G18" s="65"/>
      <c r="H18" s="66"/>
    </row>
    <row r="19" s="47" customFormat="1" ht="27.75" customHeight="1" spans="1:8">
      <c r="A19" s="66" t="s">
        <v>319</v>
      </c>
      <c r="B19" s="66" t="s">
        <v>320</v>
      </c>
      <c r="C19" s="73"/>
      <c r="D19" s="65">
        <v>4000</v>
      </c>
      <c r="E19" s="65">
        <v>6</v>
      </c>
      <c r="F19" s="65">
        <v>1</v>
      </c>
      <c r="G19" s="65">
        <f>D19*E19*F19</f>
        <v>24000</v>
      </c>
      <c r="H19" s="66"/>
    </row>
    <row r="20" s="46" customFormat="1" ht="15" customHeight="1" spans="1:8">
      <c r="A20" s="77" t="s">
        <v>321</v>
      </c>
      <c r="B20" s="77"/>
      <c r="C20" s="77"/>
      <c r="D20" s="77"/>
      <c r="E20" s="77"/>
      <c r="F20" s="77"/>
      <c r="G20" s="78"/>
      <c r="H20" s="78"/>
    </row>
    <row r="21" s="46" customFormat="1" ht="15" customHeight="1" spans="1:8">
      <c r="A21" s="66" t="s">
        <v>322</v>
      </c>
      <c r="B21" s="66"/>
      <c r="C21" s="73" t="s">
        <v>323</v>
      </c>
      <c r="D21" s="65">
        <v>1500</v>
      </c>
      <c r="E21" s="65">
        <v>1</v>
      </c>
      <c r="F21" s="65">
        <v>1</v>
      </c>
      <c r="G21" s="65">
        <f>D21*E21*F21</f>
        <v>1500</v>
      </c>
      <c r="H21" s="73"/>
    </row>
    <row r="22" s="47" customFormat="1" customHeight="1" spans="1:8">
      <c r="A22" s="79" t="s">
        <v>324</v>
      </c>
      <c r="B22" s="79"/>
      <c r="C22" s="73" t="s">
        <v>325</v>
      </c>
      <c r="D22" s="65">
        <v>600</v>
      </c>
      <c r="E22" s="65">
        <v>1</v>
      </c>
      <c r="F22" s="65">
        <v>3</v>
      </c>
      <c r="G22" s="65">
        <f>D22*E22*F22</f>
        <v>1800</v>
      </c>
      <c r="H22" s="73"/>
    </row>
    <row r="23" s="47" customFormat="1" customHeight="1" spans="1:8">
      <c r="A23" s="79"/>
      <c r="B23" s="79"/>
      <c r="C23" s="73" t="s">
        <v>326</v>
      </c>
      <c r="D23" s="65">
        <v>1100</v>
      </c>
      <c r="E23" s="65">
        <v>1</v>
      </c>
      <c r="F23" s="65">
        <v>1</v>
      </c>
      <c r="G23" s="65">
        <f>D22*E23*F22</f>
        <v>1800</v>
      </c>
      <c r="H23" s="73"/>
    </row>
    <row r="24" s="47" customFormat="1" spans="1:8">
      <c r="A24" s="79" t="s">
        <v>327</v>
      </c>
      <c r="B24" s="79"/>
      <c r="C24" s="73" t="s">
        <v>328</v>
      </c>
      <c r="D24" s="65">
        <v>2800</v>
      </c>
      <c r="E24" s="71">
        <v>1</v>
      </c>
      <c r="F24" s="65">
        <v>2</v>
      </c>
      <c r="G24" s="71">
        <f>D23*E24*F23</f>
        <v>1100</v>
      </c>
      <c r="H24" s="73"/>
    </row>
    <row r="25" s="47" customFormat="1" customHeight="1" spans="1:8">
      <c r="A25" s="79" t="s">
        <v>329</v>
      </c>
      <c r="B25" s="79"/>
      <c r="C25" s="73" t="s">
        <v>330</v>
      </c>
      <c r="D25" s="65">
        <v>1000</v>
      </c>
      <c r="E25" s="65">
        <v>1</v>
      </c>
      <c r="F25" s="65">
        <v>1</v>
      </c>
      <c r="G25" s="65">
        <f>D24*E25*F24</f>
        <v>5600</v>
      </c>
      <c r="H25" s="73"/>
    </row>
    <row r="26" s="47" customFormat="1" customHeight="1" spans="1:8">
      <c r="A26" s="79"/>
      <c r="B26" s="79"/>
      <c r="C26" s="75" t="s">
        <v>331</v>
      </c>
      <c r="D26" s="65">
        <v>1500</v>
      </c>
      <c r="E26" s="65">
        <v>1</v>
      </c>
      <c r="F26" s="71">
        <v>1</v>
      </c>
      <c r="G26" s="65">
        <f>D25*E26*F25</f>
        <v>1000</v>
      </c>
      <c r="H26" s="73"/>
    </row>
    <row r="27" s="47" customFormat="1" spans="1:8">
      <c r="A27" s="79" t="s">
        <v>332</v>
      </c>
      <c r="B27" s="79"/>
      <c r="C27" s="73" t="s">
        <v>333</v>
      </c>
      <c r="D27" s="65">
        <v>1000</v>
      </c>
      <c r="E27" s="65">
        <v>1</v>
      </c>
      <c r="F27" s="65">
        <v>2</v>
      </c>
      <c r="G27" s="65">
        <f>D27*E27*F27</f>
        <v>2000</v>
      </c>
      <c r="H27" s="73"/>
    </row>
    <row r="28" s="47" customFormat="1" customHeight="1" spans="1:8">
      <c r="A28" s="79"/>
      <c r="B28" s="79"/>
      <c r="C28" s="73" t="s">
        <v>326</v>
      </c>
      <c r="D28" s="65">
        <v>1100</v>
      </c>
      <c r="E28" s="65">
        <v>1</v>
      </c>
      <c r="F28" s="65">
        <v>1</v>
      </c>
      <c r="G28" s="65">
        <f>D28*E28*F28</f>
        <v>1100</v>
      </c>
      <c r="H28" s="73"/>
    </row>
    <row r="29" s="47" customFormat="1" customHeight="1" spans="1:8">
      <c r="A29" s="79"/>
      <c r="B29" s="79"/>
      <c r="C29" s="75" t="s">
        <v>331</v>
      </c>
      <c r="D29" s="65">
        <v>1500</v>
      </c>
      <c r="E29" s="71">
        <v>1</v>
      </c>
      <c r="F29" s="71">
        <v>2</v>
      </c>
      <c r="G29" s="71">
        <f>D29*E29*F29</f>
        <v>3000</v>
      </c>
      <c r="H29" s="73"/>
    </row>
    <row r="30" s="47" customFormat="1" customHeight="1" spans="1:8">
      <c r="A30" s="79" t="s">
        <v>334</v>
      </c>
      <c r="B30" s="79"/>
      <c r="C30" s="73" t="s">
        <v>335</v>
      </c>
      <c r="D30" s="65">
        <v>4500</v>
      </c>
      <c r="E30" s="65">
        <v>1</v>
      </c>
      <c r="F30" s="65">
        <v>2</v>
      </c>
      <c r="G30" s="65">
        <f t="shared" ref="G30:G38" si="1">D30*E30*F30</f>
        <v>9000</v>
      </c>
      <c r="H30" s="73"/>
    </row>
    <row r="31" s="47" customFormat="1" spans="1:8">
      <c r="A31" s="79" t="s">
        <v>336</v>
      </c>
      <c r="B31" s="79"/>
      <c r="C31" s="73" t="s">
        <v>330</v>
      </c>
      <c r="D31" s="65">
        <v>1000</v>
      </c>
      <c r="E31" s="65">
        <v>1</v>
      </c>
      <c r="F31" s="65">
        <v>3</v>
      </c>
      <c r="G31" s="65">
        <f t="shared" si="1"/>
        <v>3000</v>
      </c>
      <c r="H31" s="73"/>
    </row>
    <row r="32" s="47" customFormat="1" customHeight="1" spans="1:8">
      <c r="A32" s="79"/>
      <c r="B32" s="79"/>
      <c r="C32" s="73" t="s">
        <v>326</v>
      </c>
      <c r="D32" s="65">
        <v>1100</v>
      </c>
      <c r="E32" s="65">
        <v>1</v>
      </c>
      <c r="F32" s="65">
        <v>1</v>
      </c>
      <c r="G32" s="65">
        <f t="shared" si="1"/>
        <v>1100</v>
      </c>
      <c r="H32" s="73"/>
    </row>
    <row r="33" s="47" customFormat="1" customHeight="1" spans="1:8">
      <c r="A33" s="79" t="s">
        <v>337</v>
      </c>
      <c r="B33" s="79"/>
      <c r="C33" s="73" t="s">
        <v>325</v>
      </c>
      <c r="D33" s="65">
        <v>600</v>
      </c>
      <c r="E33" s="65">
        <v>1</v>
      </c>
      <c r="F33" s="65">
        <v>3</v>
      </c>
      <c r="G33" s="65">
        <f t="shared" si="1"/>
        <v>1800</v>
      </c>
      <c r="H33" s="73"/>
    </row>
    <row r="34" s="47" customFormat="1" customHeight="1" spans="1:8">
      <c r="A34" s="79"/>
      <c r="B34" s="79"/>
      <c r="C34" s="73" t="s">
        <v>326</v>
      </c>
      <c r="D34" s="65">
        <v>1100</v>
      </c>
      <c r="E34" s="65">
        <v>1</v>
      </c>
      <c r="F34" s="65">
        <v>1</v>
      </c>
      <c r="G34" s="65">
        <f t="shared" si="1"/>
        <v>1100</v>
      </c>
      <c r="H34" s="73"/>
    </row>
    <row r="35" s="47" customFormat="1" customHeight="1" spans="1:8">
      <c r="A35" s="79" t="s">
        <v>338</v>
      </c>
      <c r="B35" s="79"/>
      <c r="C35" s="73" t="s">
        <v>339</v>
      </c>
      <c r="D35" s="65">
        <v>600</v>
      </c>
      <c r="E35" s="65">
        <v>1</v>
      </c>
      <c r="F35" s="65">
        <v>3</v>
      </c>
      <c r="G35" s="65">
        <f t="shared" si="1"/>
        <v>1800</v>
      </c>
      <c r="H35" s="73"/>
    </row>
    <row r="36" s="47" customFormat="1" customHeight="1" spans="1:8">
      <c r="A36" s="79"/>
      <c r="B36" s="79"/>
      <c r="C36" s="73" t="s">
        <v>326</v>
      </c>
      <c r="D36" s="65">
        <v>1100</v>
      </c>
      <c r="E36" s="65">
        <v>1</v>
      </c>
      <c r="F36" s="65">
        <v>1</v>
      </c>
      <c r="G36" s="65">
        <f t="shared" si="1"/>
        <v>1100</v>
      </c>
      <c r="H36" s="73"/>
    </row>
    <row r="37" s="47" customFormat="1" spans="1:8">
      <c r="A37" s="79" t="s">
        <v>340</v>
      </c>
      <c r="B37" s="79"/>
      <c r="C37" s="73" t="s">
        <v>330</v>
      </c>
      <c r="D37" s="65">
        <v>1000</v>
      </c>
      <c r="E37" s="65">
        <v>1</v>
      </c>
      <c r="F37" s="65">
        <v>3</v>
      </c>
      <c r="G37" s="65">
        <f t="shared" si="1"/>
        <v>3000</v>
      </c>
      <c r="H37" s="73"/>
    </row>
    <row r="38" s="47" customFormat="1" customHeight="1" spans="1:8">
      <c r="A38" s="79"/>
      <c r="B38" s="79"/>
      <c r="C38" s="73" t="s">
        <v>326</v>
      </c>
      <c r="D38" s="65">
        <v>1100</v>
      </c>
      <c r="E38" s="65">
        <v>1</v>
      </c>
      <c r="F38" s="65">
        <v>1</v>
      </c>
      <c r="G38" s="65">
        <f t="shared" si="1"/>
        <v>1100</v>
      </c>
      <c r="H38" s="73"/>
    </row>
    <row r="39" s="47" customFormat="1" ht="16.5" customHeight="1" spans="1:8">
      <c r="A39" s="77" t="s">
        <v>341</v>
      </c>
      <c r="B39" s="77"/>
      <c r="C39" s="77"/>
      <c r="D39" s="77"/>
      <c r="E39" s="77"/>
      <c r="F39" s="77"/>
      <c r="G39" s="61"/>
      <c r="H39" s="61"/>
    </row>
    <row r="40" s="47" customFormat="1" ht="30.75" customHeight="1" spans="1:8">
      <c r="A40" s="80" t="s">
        <v>342</v>
      </c>
      <c r="B40" s="81"/>
      <c r="C40" s="82"/>
      <c r="D40" s="65">
        <v>800</v>
      </c>
      <c r="E40" s="65">
        <v>2</v>
      </c>
      <c r="F40" s="65">
        <v>12</v>
      </c>
      <c r="G40" s="65">
        <f>D40*E40*F40</f>
        <v>19200</v>
      </c>
      <c r="H40" s="66" t="s">
        <v>343</v>
      </c>
    </row>
    <row r="41" s="47" customFormat="1" ht="30.75" customHeight="1" spans="1:8">
      <c r="A41" s="80" t="s">
        <v>344</v>
      </c>
      <c r="B41" s="81"/>
      <c r="C41" s="82"/>
      <c r="D41" s="65">
        <v>100</v>
      </c>
      <c r="E41" s="65">
        <v>1</v>
      </c>
      <c r="F41" s="65">
        <v>12</v>
      </c>
      <c r="G41" s="65">
        <f>D41*E41*F41</f>
        <v>1200</v>
      </c>
      <c r="H41" s="66" t="s">
        <v>343</v>
      </c>
    </row>
    <row r="42" s="47" customFormat="1" ht="16.5" customHeight="1" spans="1:8">
      <c r="A42" s="77" t="s">
        <v>345</v>
      </c>
      <c r="B42" s="77"/>
      <c r="C42" s="77"/>
      <c r="D42" s="77"/>
      <c r="E42" s="77"/>
      <c r="F42" s="77"/>
      <c r="G42" s="61"/>
      <c r="H42" s="61"/>
    </row>
    <row r="43" s="47" customFormat="1" ht="28.5" customHeight="1" spans="1:8">
      <c r="A43" s="80" t="s">
        <v>346</v>
      </c>
      <c r="B43" s="81"/>
      <c r="C43" s="73"/>
      <c r="D43" s="83">
        <v>200</v>
      </c>
      <c r="E43" s="83">
        <v>3</v>
      </c>
      <c r="F43" s="65">
        <v>12</v>
      </c>
      <c r="G43" s="65">
        <f>D43*E43*F43</f>
        <v>7200</v>
      </c>
      <c r="H43" s="66" t="s">
        <v>343</v>
      </c>
    </row>
    <row r="44" s="47" customFormat="1" ht="30.75" customHeight="1" spans="1:8">
      <c r="A44" s="80" t="s">
        <v>347</v>
      </c>
      <c r="B44" s="81"/>
      <c r="C44" s="82" t="s">
        <v>348</v>
      </c>
      <c r="D44" s="65">
        <v>20000</v>
      </c>
      <c r="E44" s="65">
        <v>1</v>
      </c>
      <c r="F44" s="65">
        <v>1</v>
      </c>
      <c r="G44" s="65">
        <f>D44*E44*F44</f>
        <v>20000</v>
      </c>
      <c r="H44" s="66" t="s">
        <v>343</v>
      </c>
    </row>
    <row r="45" s="47" customFormat="1" ht="30.75" customHeight="1" spans="1:8">
      <c r="A45" s="80" t="s">
        <v>349</v>
      </c>
      <c r="B45" s="81"/>
      <c r="C45" s="82"/>
      <c r="D45" s="65">
        <v>500</v>
      </c>
      <c r="E45" s="65">
        <v>1</v>
      </c>
      <c r="F45" s="65">
        <v>94</v>
      </c>
      <c r="G45" s="65">
        <f>D45*E45*F45</f>
        <v>47000</v>
      </c>
      <c r="H45" s="66" t="s">
        <v>350</v>
      </c>
    </row>
    <row r="46" s="48" customFormat="1" ht="15" customHeight="1" spans="1:7">
      <c r="A46" s="84" t="s">
        <v>64</v>
      </c>
      <c r="B46" s="84"/>
      <c r="C46" s="84"/>
      <c r="D46" s="84"/>
      <c r="E46" s="84"/>
      <c r="F46" s="84"/>
      <c r="G46" s="85">
        <f>SUM(G9:G45)</f>
        <v>623400</v>
      </c>
    </row>
    <row r="47" s="48" customFormat="1" ht="15" customHeight="1" spans="1:7">
      <c r="A47" s="84" t="s">
        <v>65</v>
      </c>
      <c r="B47" s="84"/>
      <c r="C47" s="84"/>
      <c r="D47" s="84"/>
      <c r="E47" s="84"/>
      <c r="F47" s="84"/>
      <c r="G47" s="84">
        <f>G46*0.1</f>
        <v>62340</v>
      </c>
    </row>
    <row r="48" s="48" customFormat="1" ht="15" customHeight="1" spans="1:7">
      <c r="A48" s="84" t="s">
        <v>351</v>
      </c>
      <c r="B48" s="84"/>
      <c r="C48" s="84"/>
      <c r="D48" s="84"/>
      <c r="E48" s="84"/>
      <c r="F48" s="84"/>
      <c r="G48" s="84">
        <f>G47*0.055</f>
        <v>3428.7</v>
      </c>
    </row>
    <row r="49" s="48" customFormat="1" ht="15" customHeight="1" spans="1:7">
      <c r="A49" s="86" t="s">
        <v>352</v>
      </c>
      <c r="B49" s="86"/>
      <c r="C49" s="86"/>
      <c r="D49" s="86"/>
      <c r="E49" s="86"/>
      <c r="F49" s="86"/>
      <c r="G49" s="87">
        <f>SUM(G46:G48)</f>
        <v>689168.7</v>
      </c>
    </row>
  </sheetData>
  <mergeCells count="30">
    <mergeCell ref="A1:C1"/>
    <mergeCell ref="B2:E2"/>
    <mergeCell ref="A7:B7"/>
    <mergeCell ref="A8:F8"/>
    <mergeCell ref="A20:F20"/>
    <mergeCell ref="A21:B21"/>
    <mergeCell ref="A24:B24"/>
    <mergeCell ref="A30:B30"/>
    <mergeCell ref="A39:F39"/>
    <mergeCell ref="A40:B40"/>
    <mergeCell ref="A41:B41"/>
    <mergeCell ref="A42:F42"/>
    <mergeCell ref="A43:B43"/>
    <mergeCell ref="A44:B44"/>
    <mergeCell ref="A45:B45"/>
    <mergeCell ref="A46:F46"/>
    <mergeCell ref="A47:F47"/>
    <mergeCell ref="A48:F48"/>
    <mergeCell ref="A49:F49"/>
    <mergeCell ref="A9:A14"/>
    <mergeCell ref="A17:A18"/>
    <mergeCell ref="B9:B14"/>
    <mergeCell ref="A35:B36"/>
    <mergeCell ref="A37:B38"/>
    <mergeCell ref="A33:B34"/>
    <mergeCell ref="A15:B16"/>
    <mergeCell ref="A22:B23"/>
    <mergeCell ref="A27:B29"/>
    <mergeCell ref="A31:B32"/>
    <mergeCell ref="A25:B26"/>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E9" sqref="E9"/>
    </sheetView>
  </sheetViews>
  <sheetFormatPr defaultColWidth="7.85833333333333" defaultRowHeight="12"/>
  <cols>
    <col min="1" max="1" width="6.85833333333333" style="4" customWidth="1"/>
    <col min="2" max="2" width="28.6416666666667" style="5" customWidth="1"/>
    <col min="3" max="3" width="42.3583333333333" style="5" customWidth="1"/>
    <col min="4" max="4" width="31.3583333333333" style="5" customWidth="1"/>
    <col min="5" max="5" width="12.6416666666667" style="6" customWidth="1"/>
    <col min="6" max="6" width="5.64166666666667" style="5" customWidth="1"/>
    <col min="7" max="7" width="7" style="7" customWidth="1"/>
    <col min="8" max="8" width="15.8583333333333" style="8" customWidth="1"/>
    <col min="9" max="9" width="10.8583333333333" style="5" customWidth="1"/>
    <col min="10" max="16384" width="7.85833333333333" style="5"/>
  </cols>
  <sheetData>
    <row r="1" s="1" customFormat="1" spans="1:8">
      <c r="A1" s="9" t="s">
        <v>353</v>
      </c>
      <c r="B1" s="10" t="s">
        <v>354</v>
      </c>
      <c r="C1" s="10"/>
      <c r="D1" s="10"/>
      <c r="E1" s="11"/>
      <c r="F1" s="11"/>
      <c r="G1" s="11"/>
      <c r="H1" s="12"/>
    </row>
    <row r="2" s="1" customFormat="1" spans="1:8">
      <c r="A2" s="9" t="s">
        <v>355</v>
      </c>
      <c r="B2" s="10"/>
      <c r="C2" s="13" t="s">
        <v>356</v>
      </c>
      <c r="D2" s="10"/>
      <c r="E2" s="11"/>
      <c r="F2" s="11"/>
      <c r="G2" s="11"/>
      <c r="H2" s="12"/>
    </row>
    <row r="3" s="1" customFormat="1" spans="1:8">
      <c r="A3" s="9" t="s">
        <v>357</v>
      </c>
      <c r="B3" s="10"/>
      <c r="C3" s="10" t="s">
        <v>358</v>
      </c>
      <c r="D3" s="10"/>
      <c r="E3" s="11"/>
      <c r="F3" s="11"/>
      <c r="G3" s="11"/>
      <c r="H3" s="12"/>
    </row>
    <row r="4" s="1" customFormat="1" ht="14.25" customHeight="1" spans="1:8">
      <c r="A4" s="14" t="s">
        <v>359</v>
      </c>
      <c r="B4" s="15" t="s">
        <v>360</v>
      </c>
      <c r="C4" s="10"/>
      <c r="D4" s="10"/>
      <c r="E4" s="10"/>
      <c r="F4" s="10"/>
      <c r="G4" s="10"/>
      <c r="H4" s="16"/>
    </row>
    <row r="5" s="2" customFormat="1" ht="21" customHeight="1" spans="1:9">
      <c r="A5" s="17" t="s">
        <v>361</v>
      </c>
      <c r="B5" s="18" t="s">
        <v>362</v>
      </c>
      <c r="C5" s="18" t="s">
        <v>363</v>
      </c>
      <c r="D5" s="18" t="s">
        <v>364</v>
      </c>
      <c r="E5" s="19" t="s">
        <v>365</v>
      </c>
      <c r="F5" s="20" t="s">
        <v>366</v>
      </c>
      <c r="G5" s="18"/>
      <c r="H5" s="21" t="s">
        <v>367</v>
      </c>
      <c r="I5" s="45"/>
    </row>
    <row r="6" s="3" customFormat="1" ht="21" customHeight="1" spans="1:8">
      <c r="A6" s="22">
        <v>1.1</v>
      </c>
      <c r="B6" s="23" t="s">
        <v>368</v>
      </c>
      <c r="C6" s="23"/>
      <c r="D6" s="23"/>
      <c r="E6" s="23"/>
      <c r="F6" s="23"/>
      <c r="G6" s="23"/>
      <c r="H6" s="24"/>
    </row>
    <row r="7" s="4" customFormat="1" ht="26.15" customHeight="1" spans="1:8">
      <c r="A7" s="25">
        <v>1</v>
      </c>
      <c r="B7" s="26" t="s">
        <v>369</v>
      </c>
      <c r="C7" s="27" t="s">
        <v>370</v>
      </c>
      <c r="D7" s="28"/>
      <c r="E7" s="29">
        <v>2580</v>
      </c>
      <c r="F7" s="30">
        <v>26</v>
      </c>
      <c r="G7" s="31" t="s">
        <v>371</v>
      </c>
      <c r="H7" s="32">
        <f t="shared" ref="H7:H12" si="0">E7*F7</f>
        <v>67080</v>
      </c>
    </row>
    <row r="8" s="4" customFormat="1" ht="26.15" customHeight="1" spans="1:8">
      <c r="A8" s="25">
        <v>2</v>
      </c>
      <c r="B8" s="28" t="s">
        <v>369</v>
      </c>
      <c r="C8" s="27" t="s">
        <v>372</v>
      </c>
      <c r="D8" s="28"/>
      <c r="E8" s="29">
        <v>2800</v>
      </c>
      <c r="F8" s="30">
        <v>9</v>
      </c>
      <c r="G8" s="31" t="s">
        <v>371</v>
      </c>
      <c r="H8" s="32">
        <f t="shared" si="0"/>
        <v>25200</v>
      </c>
    </row>
    <row r="9" s="4" customFormat="1" ht="26.15" customHeight="1" spans="1:8">
      <c r="A9" s="25">
        <v>3</v>
      </c>
      <c r="B9" s="26" t="s">
        <v>369</v>
      </c>
      <c r="C9" s="27" t="s">
        <v>373</v>
      </c>
      <c r="D9" s="28"/>
      <c r="E9" s="29">
        <v>3620</v>
      </c>
      <c r="F9" s="30">
        <v>1</v>
      </c>
      <c r="G9" s="31" t="s">
        <v>374</v>
      </c>
      <c r="H9" s="32">
        <f t="shared" si="0"/>
        <v>3620</v>
      </c>
    </row>
    <row r="10" s="4" customFormat="1" ht="26.15" customHeight="1" spans="1:8">
      <c r="A10" s="25">
        <v>4</v>
      </c>
      <c r="B10" s="26" t="s">
        <v>369</v>
      </c>
      <c r="C10" s="27" t="s">
        <v>375</v>
      </c>
      <c r="D10" s="28"/>
      <c r="E10" s="29">
        <v>3200</v>
      </c>
      <c r="F10" s="30">
        <v>1</v>
      </c>
      <c r="G10" s="31" t="s">
        <v>374</v>
      </c>
      <c r="H10" s="32">
        <f t="shared" si="0"/>
        <v>3200</v>
      </c>
    </row>
    <row r="11" s="4" customFormat="1" ht="26.15" customHeight="1" spans="1:8">
      <c r="A11" s="25">
        <v>5</v>
      </c>
      <c r="B11" s="26" t="s">
        <v>376</v>
      </c>
      <c r="C11" s="27" t="s">
        <v>377</v>
      </c>
      <c r="D11" s="28"/>
      <c r="E11" s="29">
        <v>2860</v>
      </c>
      <c r="F11" s="30">
        <v>1</v>
      </c>
      <c r="G11" s="33" t="s">
        <v>378</v>
      </c>
      <c r="H11" s="32">
        <f t="shared" si="0"/>
        <v>2860</v>
      </c>
    </row>
    <row r="12" s="4" customFormat="1" ht="26.15" customHeight="1" spans="1:8">
      <c r="A12" s="25">
        <v>6</v>
      </c>
      <c r="B12" s="28" t="s">
        <v>379</v>
      </c>
      <c r="C12" s="27" t="s">
        <v>380</v>
      </c>
      <c r="D12" s="28"/>
      <c r="E12" s="29">
        <v>2580</v>
      </c>
      <c r="F12" s="30">
        <v>6</v>
      </c>
      <c r="G12" s="31" t="s">
        <v>374</v>
      </c>
      <c r="H12" s="32">
        <f t="shared" si="0"/>
        <v>15480</v>
      </c>
    </row>
    <row r="13" s="3" customFormat="1" spans="1:8">
      <c r="A13" s="34"/>
      <c r="B13" s="35"/>
      <c r="C13" s="35"/>
      <c r="D13" s="35"/>
      <c r="E13" s="35"/>
      <c r="F13" s="35"/>
      <c r="G13" s="35"/>
      <c r="H13" s="36">
        <f>H7+H8+H9+H10+H11+H12</f>
        <v>117440</v>
      </c>
    </row>
    <row r="14" s="4" customFormat="1" ht="15" spans="1:8">
      <c r="A14" s="37"/>
      <c r="B14" s="38"/>
      <c r="C14" s="38"/>
      <c r="D14" s="38"/>
      <c r="E14" s="39"/>
      <c r="F14" s="38"/>
      <c r="G14" s="40"/>
      <c r="H14" s="41"/>
    </row>
    <row r="15" s="3" customFormat="1" ht="26.25" customHeight="1" spans="1:10">
      <c r="A15" s="42" t="s">
        <v>381</v>
      </c>
      <c r="B15" s="43"/>
      <c r="C15" s="43"/>
      <c r="D15" s="43"/>
      <c r="E15" s="43"/>
      <c r="F15" s="43"/>
      <c r="G15" s="43"/>
      <c r="H15" s="44">
        <v>117440</v>
      </c>
      <c r="I15" s="4"/>
      <c r="J15" s="4"/>
    </row>
  </sheetData>
  <mergeCells count="6">
    <mergeCell ref="E1:G1"/>
    <mergeCell ref="E2:G2"/>
    <mergeCell ref="E3:G3"/>
    <mergeCell ref="F5:G5"/>
    <mergeCell ref="B13:G13"/>
    <mergeCell ref="A15:G15"/>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旅行社（湖州住宿） 三批</vt:lpstr>
      <vt:lpstr>旅行社（湖州住宿）四批</vt:lpstr>
      <vt:lpstr>杂费明细</vt:lpstr>
      <vt:lpstr>媒体住房表明细</vt:lpstr>
      <vt:lpstr>工作人员住房表明细</vt:lpstr>
      <vt:lpstr>希尔顿</vt:lpstr>
      <vt:lpstr>Airfare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安欢欢</cp:lastModifiedBy>
  <cp:revision>1</cp:revision>
  <dcterms:created xsi:type="dcterms:W3CDTF">1996-12-17T01:32:00Z</dcterms:created>
  <cp:lastPrinted>2020-10-20T14:01:00Z</cp:lastPrinted>
  <dcterms:modified xsi:type="dcterms:W3CDTF">2020-10-21T08:56:59Z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